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427"/>
  <workbookPr defaultThemeVersion="124226"/>
  <mc:AlternateContent xmlns:mc="http://schemas.openxmlformats.org/markup-compatibility/2006">
    <mc:Choice Requires="x15">
      <x15ac:absPath xmlns:x15ac="http://schemas.microsoft.com/office/spreadsheetml/2010/11/ac" url="F:\__FILES\FINANCE\Internal Auditor\2022-23\Procurement Statement\2021-22\"/>
    </mc:Choice>
  </mc:AlternateContent>
  <xr:revisionPtr revIDLastSave="0" documentId="13_ncr:1_{EB490B76-D0B3-47FF-8E27-DDAFC88A9E5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atement" sheetId="1" r:id="rId1"/>
    <sheet name="Procurement" sheetId="3" r:id="rId2"/>
  </sheets>
  <definedNames>
    <definedName name="_xlnm.Print_Area" localSheetId="0">Statement!$A$1:$H$26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P402" i="3" l="1"/>
  <c r="P425" i="3"/>
  <c r="P418" i="3"/>
  <c r="C13" i="1" s="1"/>
  <c r="P256" i="3"/>
  <c r="O309" i="3"/>
  <c r="P474" i="3"/>
  <c r="C25" i="1" s="1"/>
  <c r="P468" i="3"/>
  <c r="C24" i="1" s="1"/>
  <c r="P202" i="3"/>
  <c r="P276" i="3"/>
  <c r="P134" i="3"/>
  <c r="C14" i="1" s="1"/>
  <c r="O328" i="3"/>
  <c r="O329" i="3" s="1"/>
  <c r="P450" i="3"/>
  <c r="P141" i="3"/>
  <c r="C15" i="1" s="1"/>
  <c r="P112" i="3"/>
  <c r="C11" i="1" s="1"/>
  <c r="P124" i="3"/>
  <c r="C12" i="1" s="1"/>
  <c r="O20" i="3"/>
  <c r="P33" i="3"/>
  <c r="P478" i="3"/>
  <c r="C26" i="1" s="1"/>
  <c r="P462" i="3"/>
  <c r="O376" i="3"/>
  <c r="O377" i="3" s="1"/>
  <c r="P361" i="3"/>
  <c r="R356" i="3"/>
  <c r="O356" i="3"/>
  <c r="P272" i="3"/>
  <c r="P252" i="3"/>
  <c r="O234" i="3"/>
  <c r="C18" i="1" s="1"/>
  <c r="P217" i="3"/>
  <c r="O178" i="3"/>
  <c r="P162" i="3"/>
  <c r="P146" i="3"/>
  <c r="C17" i="1" s="1"/>
  <c r="P37" i="3"/>
  <c r="P46" i="3"/>
  <c r="C10" i="1" s="1"/>
  <c r="P403" i="3" l="1"/>
  <c r="P463" i="3"/>
  <c r="C23" i="1" s="1"/>
  <c r="P277" i="3"/>
  <c r="C20" i="1" s="1"/>
  <c r="P218" i="3"/>
  <c r="C16" i="1" s="1"/>
  <c r="P38" i="3"/>
  <c r="C9" i="1" s="1"/>
  <c r="O357" i="3"/>
  <c r="C19" i="1" l="1"/>
</calcChain>
</file>

<file path=xl/sharedStrings.xml><?xml version="1.0" encoding="utf-8"?>
<sst xmlns="http://schemas.openxmlformats.org/spreadsheetml/2006/main" count="2401" uniqueCount="604">
  <si>
    <t>Revenue Budget Expenditure</t>
  </si>
  <si>
    <t>Revenue Budget</t>
  </si>
  <si>
    <t>Current Supplier(s)</t>
  </si>
  <si>
    <t>Procurement Process Followed</t>
  </si>
  <si>
    <t>Start Date</t>
  </si>
  <si>
    <t>End Date</t>
  </si>
  <si>
    <t>Review Date</t>
  </si>
  <si>
    <t>008 Markets</t>
  </si>
  <si>
    <t>Ongoing</t>
  </si>
  <si>
    <t>Lichfield District Council's  Operational Services (LDCOS)</t>
  </si>
  <si>
    <t>Description of Works, Goods or Services</t>
  </si>
  <si>
    <t>E-On</t>
  </si>
  <si>
    <t>Grounds Maintenance works</t>
  </si>
  <si>
    <t>020 Administration</t>
  </si>
  <si>
    <t>Zurich Municipal</t>
  </si>
  <si>
    <t>Ecclesiastical Insurance Plc</t>
  </si>
  <si>
    <t>Local Government Transparency Code 2015</t>
  </si>
  <si>
    <t xml:space="preserve">Darwin Electrical </t>
  </si>
  <si>
    <t>013 Arts/Tourism</t>
  </si>
  <si>
    <t>The Council has a Long Term Service  agreement with Lichfield District Council to Supply grounds maintenance works, which provides a means of securing a reliable, high-quality and flexible method of meeting the Council's grounds maintenance requirements.</t>
  </si>
  <si>
    <t>The provision of Tree works including inspections pruning and felling of trees on Council owed land</t>
  </si>
  <si>
    <t>no current plans to review</t>
  </si>
  <si>
    <t>The Council's main insurance policy including public liability and building and contents cover.</t>
  </si>
  <si>
    <t>Erection of Christmas Lights.</t>
  </si>
  <si>
    <t>Street Lighting                                                     Maintenance and Energy.</t>
  </si>
  <si>
    <t>Details of invitation to tender for contracts  to provide goods and/or services with a value that exceeds £5,000 and details of any contract, commissioned activity, purchase order, framework agreement and any legal enforceable agreement with a value that exceeds £5,000</t>
  </si>
  <si>
    <t>This is an ad-hoc service, linked to the programme of works required each year and any damage to trees as a result of storms etc..The level of work therefore varies widely and for this reason tree works have not been subject to a formal tender or contract.</t>
  </si>
  <si>
    <t>The Council uses Alan Thomas Insurance Brokers Ltd  to arrange Heritage Insurance cover for Samuel Johnson Birthplace Museum A  current Long Term Agreement  for Insurance Cover is with Ecclesiastical Insurance PLC.</t>
  </si>
  <si>
    <t>Electricity Supply</t>
  </si>
  <si>
    <t>N-Power</t>
  </si>
  <si>
    <t>N/A</t>
  </si>
  <si>
    <t>All Premises</t>
  </si>
  <si>
    <t>Gas Supply</t>
  </si>
  <si>
    <t>Corona Gas</t>
  </si>
  <si>
    <t>The Council uses Staffordshire County Council Procurement Contract</t>
  </si>
  <si>
    <t>In 2003 Staffordshire County Council entered into a 25 year PFI agreement for the renewal and maintenance of road lighting and traffic sign equipment  including Street lighting -Lichfield City Council Street Lighting requirements are part of this agreement.</t>
  </si>
  <si>
    <t>Computer Services</t>
  </si>
  <si>
    <t>M T Services</t>
  </si>
  <si>
    <t>Cleaning srvices</t>
  </si>
  <si>
    <t>Taylor Maids Ltd</t>
  </si>
  <si>
    <t>In accordance with Financial Regulations,the Council has engaged Taylor Maid Ltd to provide temporary Cleaning Services  for Guildhall/Samuel Johnson Birthplace.</t>
  </si>
  <si>
    <t>Repairs and Renewals Budget</t>
  </si>
  <si>
    <t>Actual Spend</t>
  </si>
  <si>
    <t>N/a</t>
  </si>
  <si>
    <t>Repairs and Renewals Programme</t>
  </si>
  <si>
    <t>Architects Fees</t>
  </si>
  <si>
    <t>Brownhill,Hayward and Brown</t>
  </si>
  <si>
    <t>In accordance with Financial Regulations,the Council has engaged MT Services to provide Computer Services  for Donegal House/Samuel Johnson Birthplace.</t>
  </si>
  <si>
    <t>006 Guildhall                    077 Samuel Johnson Museum</t>
  </si>
  <si>
    <t>Heritage insurance cover, building and contents-Samual Johnson Museum</t>
  </si>
  <si>
    <t>The Contract was subject to a formal tendering process in 2019, with the contract being awarded to Darwin Electrical services.</t>
  </si>
  <si>
    <t>The Council has a  three year Long Term Agreement  which has been extended to May 2023,as other insurance providers  failed to provided competitive quotations.</t>
  </si>
  <si>
    <t>Procurement over the value of £5,000 for the 2021-22 Financial Year</t>
  </si>
  <si>
    <t>Market Officer</t>
  </si>
  <si>
    <t>C. J. Events Ltd</t>
  </si>
  <si>
    <t>In accordance with Financial Regulations,the Council has engaged C.J Events Ltd to provide temporary Market Officer  for Markets</t>
  </si>
  <si>
    <t>N/C:</t>
  </si>
  <si>
    <t>Name:</t>
  </si>
  <si>
    <t>No</t>
  </si>
  <si>
    <t>Type</t>
  </si>
  <si>
    <t>Date</t>
  </si>
  <si>
    <t xml:space="preserve">Account </t>
  </si>
  <si>
    <t>Ref</t>
  </si>
  <si>
    <t>Details</t>
  </si>
  <si>
    <t>Dept</t>
  </si>
  <si>
    <t>T/C</t>
  </si>
  <si>
    <t>Value</t>
  </si>
  <si>
    <t>Debit</t>
  </si>
  <si>
    <t>Credit</t>
  </si>
  <si>
    <t>V</t>
  </si>
  <si>
    <t>B</t>
  </si>
  <si>
    <t>T1</t>
  </si>
  <si>
    <t xml:space="preserve"> -</t>
  </si>
  <si>
    <t>Totals:</t>
  </si>
  <si>
    <t>History Balance:</t>
  </si>
  <si>
    <t>BR</t>
  </si>
  <si>
    <t>1200</t>
  </si>
  <si>
    <t>BACS</t>
  </si>
  <si>
    <t>T9</t>
  </si>
  <si>
    <t>001311</t>
  </si>
  <si>
    <t>PARKS Contract Repair/Maint</t>
  </si>
  <si>
    <t>PI</t>
  </si>
  <si>
    <t>LDC001</t>
  </si>
  <si>
    <t>DDebit</t>
  </si>
  <si>
    <t>Period 11/3 - 10/4</t>
  </si>
  <si>
    <t>Period 11/4 - 10/5</t>
  </si>
  <si>
    <t>Period 11/5 - 10/6</t>
  </si>
  <si>
    <t>Period 11/6 - 10/7</t>
  </si>
  <si>
    <t>Period 11/7 - 10/8</t>
  </si>
  <si>
    <t>Period 11/8 - 10/9</t>
  </si>
  <si>
    <t>Period 10/10 - 9/11</t>
  </si>
  <si>
    <t>Period 10/11 - 9/12</t>
  </si>
  <si>
    <t>Period 10/12 - 9/1</t>
  </si>
  <si>
    <t>Periods 11/9/21 - 9/10/21 and 10/1/22</t>
  </si>
  <si>
    <t>Additional charge for April - December 2021</t>
  </si>
  <si>
    <t>Period 11/1 - 10/2</t>
  </si>
  <si>
    <t>Period 11/2 - 10/3</t>
  </si>
  <si>
    <t>001312</t>
  </si>
  <si>
    <t>PARKS Other Repair/Maint</t>
  </si>
  <si>
    <t>ACW001</t>
  </si>
  <si>
    <t>BACS 432</t>
  </si>
  <si>
    <t>Wharf Allotments - Reduce height of laurel hedge</t>
  </si>
  <si>
    <t>LIC139</t>
  </si>
  <si>
    <t>BACS 446</t>
  </si>
  <si>
    <t>Festival Gdns - Works to mature willow in conservation area</t>
  </si>
  <si>
    <t>Eastern Ave - Works to fire-damaged trees</t>
  </si>
  <si>
    <t>Maple Grove - Reduce height of silver birch</t>
  </si>
  <si>
    <t>BACS 478</t>
  </si>
  <si>
    <t>Seckham Rd - Work to lime tree</t>
  </si>
  <si>
    <t>BACS 489</t>
  </si>
  <si>
    <t>Hillside - Works to acer and elder</t>
  </si>
  <si>
    <t>Curborough CC - Pruning &amp; shaping shrubs and hedging</t>
  </si>
  <si>
    <t>Heather Garden - Remove dead cherry</t>
  </si>
  <si>
    <t>MCC001</t>
  </si>
  <si>
    <t>BACS 490</t>
  </si>
  <si>
    <t>Netherbridge/Cornfield Dr path - Resurfacing works</t>
  </si>
  <si>
    <t>St Michael's - Resurfacing of public footpath</t>
  </si>
  <si>
    <t>JC</t>
  </si>
  <si>
    <t>YE accrls 1</t>
  </si>
  <si>
    <t>YE accrl - Lich Tree Works - Festival Gdns willow pd Apr</t>
  </si>
  <si>
    <t>BACS 513</t>
  </si>
  <si>
    <t>St Chad's - Various tree work</t>
  </si>
  <si>
    <t>BACS 534</t>
  </si>
  <si>
    <t>Beaconfields - Various tree works</t>
  </si>
  <si>
    <t>BACS 535</t>
  </si>
  <si>
    <t>Netherbridge/Cornfield Dr footpath - Further surface works</t>
  </si>
  <si>
    <t>RDF001</t>
  </si>
  <si>
    <t>BACS 547</t>
  </si>
  <si>
    <t>Bracken Cl - Remove fallen branch blocking footpath</t>
  </si>
  <si>
    <t>Ash Grove - Works to 12 trees</t>
  </si>
  <si>
    <t>TON001</t>
  </si>
  <si>
    <t>BACS 553</t>
  </si>
  <si>
    <t>Festival Gdns - Remove broken branch after storm</t>
  </si>
  <si>
    <t>BACS 563</t>
  </si>
  <si>
    <t>Seckham Rd to Beaconfields footpath - Works to cherry</t>
  </si>
  <si>
    <t>BACS 568</t>
  </si>
  <si>
    <t>Pool Walk - Works to 6 trees</t>
  </si>
  <si>
    <t>BACS 604</t>
  </si>
  <si>
    <t>Longstaff Court - Fell robinia &amp; other tree work</t>
  </si>
  <si>
    <t>Europa Way - Reduce ash trees by Europa House</t>
  </si>
  <si>
    <t>BACS 609</t>
  </si>
  <si>
    <t>Kensington Oval footpath - Works to oak &amp; trim hedges</t>
  </si>
  <si>
    <t>BACS 620</t>
  </si>
  <si>
    <t>Festival Gdns - Investigative work on Trunkfield Brook</t>
  </si>
  <si>
    <t>BACS 621</t>
  </si>
  <si>
    <t>Manor Rise to Hillside footpath - Various tree works</t>
  </si>
  <si>
    <t>BACS 642</t>
  </si>
  <si>
    <t>Irvine Close - Works to cherries, sycamore &amp; maple</t>
  </si>
  <si>
    <t>Curborough CC - Various tree works</t>
  </si>
  <si>
    <t>BACS 677</t>
  </si>
  <si>
    <t>Maple Grove - Various tree work</t>
  </si>
  <si>
    <t>Rookery Court, Leamonsley - Crown lifts to 3 trees</t>
  </si>
  <si>
    <t>BACS 683</t>
  </si>
  <si>
    <t>Tamworth Rd - Dismantle leaning cherry tree</t>
  </si>
  <si>
    <t>T0</t>
  </si>
  <si>
    <t>BACS 733</t>
  </si>
  <si>
    <t>Europa Way - Fell 5 Ashes and treat stumps</t>
  </si>
  <si>
    <t>Fecknam Way - Crown lift 3 Limes and 1 Cherry</t>
  </si>
  <si>
    <t>EON003</t>
  </si>
  <si>
    <t>BACS 744</t>
  </si>
  <si>
    <t>Highway lighting - maintenance 21/22</t>
  </si>
  <si>
    <t>BACS 751</t>
  </si>
  <si>
    <t>Sheriff's Close - crown lifts to various trees</t>
  </si>
  <si>
    <t>BACS 753</t>
  </si>
  <si>
    <t>Haymoor - various tree works</t>
  </si>
  <si>
    <t>ACME01</t>
  </si>
  <si>
    <t>BACS 759</t>
  </si>
  <si>
    <t>Pool Walk Planning consent and tree works</t>
  </si>
  <si>
    <t>Memorial gardens tree works</t>
  </si>
  <si>
    <t>BACS 760</t>
  </si>
  <si>
    <t>Festival Gardens tree works (1st part)</t>
  </si>
  <si>
    <t>Greyfriars fell Cherry tree overhanging car park</t>
  </si>
  <si>
    <t>Beaconfields various tree works</t>
  </si>
  <si>
    <t>BACS 775</t>
  </si>
  <si>
    <t>Austin Cote Lane/Cappers Lane tree works</t>
  </si>
  <si>
    <t>DAR004</t>
  </si>
  <si>
    <t>BACS 811</t>
  </si>
  <si>
    <t>Stowe Croft cycle path treeworks</t>
  </si>
  <si>
    <t>BACS 816</t>
  </si>
  <si>
    <t>Emergency tree work at Christchurch/A51 crossing</t>
  </si>
  <si>
    <t>BACS 819</t>
  </si>
  <si>
    <t>Festival Gardens tree works (2nd stage)</t>
  </si>
  <si>
    <t>BACS 840</t>
  </si>
  <si>
    <t>Festival Gdns - Drainage/desilting works at Trunkfield Brook</t>
  </si>
  <si>
    <t>BACS 842</t>
  </si>
  <si>
    <t>Various tree works at Cornfield Drive</t>
  </si>
  <si>
    <t>Festival Gdns - Extra man &amp; protective matting for brook wks</t>
  </si>
  <si>
    <t>BACS 871</t>
  </si>
  <si>
    <t>Festival Gardens - Various tree works</t>
  </si>
  <si>
    <t>BACS 887</t>
  </si>
  <si>
    <t>Fecknam Way/ Johnson Close - Tree works</t>
  </si>
  <si>
    <t>Stowe Croft - Crown lift to 2 oaks adjacent property</t>
  </si>
  <si>
    <t>BACS 894</t>
  </si>
  <si>
    <t>Lillington Close - Works to 25 trees</t>
  </si>
  <si>
    <t>BACS 895</t>
  </si>
  <si>
    <t>Friary Remains - Various tree works</t>
  </si>
  <si>
    <t>Clock Tower - Felling or pruning of various trees</t>
  </si>
  <si>
    <t>BACS 906</t>
  </si>
  <si>
    <t>Christian Fields - Surface repairs to roadway</t>
  </si>
  <si>
    <t>BACS 908</t>
  </si>
  <si>
    <t>Woodfield Drive - Various tree work</t>
  </si>
  <si>
    <t>BACS 934</t>
  </si>
  <si>
    <t>Curborough Brook - tree and hedge work and tractor</t>
  </si>
  <si>
    <t>Cycle path by Netherstowe School - clear fallen branch</t>
  </si>
  <si>
    <t>King Edwards School footpath - clear fallen ash tree</t>
  </si>
  <si>
    <t>Bishops Walk - fell leaning ash tree</t>
  </si>
  <si>
    <t>BACS 951</t>
  </si>
  <si>
    <t>Drainage works at Curborough Brook</t>
  </si>
  <si>
    <t>BACS 956</t>
  </si>
  <si>
    <t>Heather Gardens - various tree works</t>
  </si>
  <si>
    <t>BACS 958</t>
  </si>
  <si>
    <t>Manor Rise to Hillside footpath  - tree works</t>
  </si>
  <si>
    <t>Tamworth Road Open Space - various tree works</t>
  </si>
  <si>
    <t>Havefield Ave - various tree works</t>
  </si>
  <si>
    <t>Manor Rise - various tree works</t>
  </si>
  <si>
    <t>BACS 968</t>
  </si>
  <si>
    <t>Eastern plantation tidy up and new dog bin</t>
  </si>
  <si>
    <t>Watering of new Holm Oak trees all season</t>
  </si>
  <si>
    <t>Festival Gardens - reinstall vandalised bins</t>
  </si>
  <si>
    <t>Watering hanging baskets, May to Sept</t>
  </si>
  <si>
    <t>Cappers Island - improvements + seasonal bedding &amp; watering</t>
  </si>
  <si>
    <t>Dovehouse Allotments - clearance works</t>
  </si>
  <si>
    <t>Birchwood Road - planting of Berberis</t>
  </si>
  <si>
    <t>Supply new green bins for Cruck Hse,Curborough CC &amp; Stowe St</t>
  </si>
  <si>
    <t>Curborough CC - create concrete pads and install bins</t>
  </si>
  <si>
    <t>Netherstowe - replace dog bin and supply litter bin</t>
  </si>
  <si>
    <t>BACS 972</t>
  </si>
  <si>
    <t>Eastern Ave woods - various tree work</t>
  </si>
  <si>
    <t>Dimbles Lane - fell and remove Sorbus</t>
  </si>
  <si>
    <t>BACS 976</t>
  </si>
  <si>
    <t>Manor Rise to Hilltop footpath - work to Ash tree</t>
  </si>
  <si>
    <t>BACS 982</t>
  </si>
  <si>
    <t>Western By-Pass allotments - Works to birches &amp; oak</t>
  </si>
  <si>
    <t>Western By-Pass allotments - Works to limes</t>
  </si>
  <si>
    <t>JD</t>
  </si>
  <si>
    <t>YE accrls1</t>
  </si>
  <si>
    <t>YE accrl-ACW Arb x3 invs, March work invd Apr</t>
  </si>
  <si>
    <t>YE accrl-Grundy-Gazebo fence repairs invd Apr</t>
  </si>
  <si>
    <t>001315</t>
  </si>
  <si>
    <t>PARKS Energy</t>
  </si>
  <si>
    <t>YE accrl 3</t>
  </si>
  <si>
    <t>YE accrl - Npower Pool Walk electric, Nov20 &amp; Mar21</t>
  </si>
  <si>
    <t>YE Prepay 1</t>
  </si>
  <si>
    <t>YE prepay - Npower credit balance for Friary electric</t>
  </si>
  <si>
    <t>NPOW01</t>
  </si>
  <si>
    <t>Pool Walk electricity - March</t>
  </si>
  <si>
    <t>Clock Tower electricity - March</t>
  </si>
  <si>
    <t>T4</t>
  </si>
  <si>
    <t>Pool Walk electricity - April</t>
  </si>
  <si>
    <t>Pool Walk electricity - May</t>
  </si>
  <si>
    <t>Clock Tower electricity - April</t>
  </si>
  <si>
    <t>Clock Tower electricity - May</t>
  </si>
  <si>
    <t>Pool Walk electricity - June</t>
  </si>
  <si>
    <t>Clock Tower electricity - June</t>
  </si>
  <si>
    <t>Pool Walk electricity - July</t>
  </si>
  <si>
    <t>Highway lighting - energy 21/22</t>
  </si>
  <si>
    <t>Clock Tower electricity - July</t>
  </si>
  <si>
    <t>Pool Walk electricity - August</t>
  </si>
  <si>
    <t>Clock Tower electricity - August</t>
  </si>
  <si>
    <t>Pool Walk electricity - September</t>
  </si>
  <si>
    <t>Pool Walk electricity - October</t>
  </si>
  <si>
    <t>Pool Walk electricity - November</t>
  </si>
  <si>
    <t>Clock Tower electricity - September</t>
  </si>
  <si>
    <t>Clock Tower electricity - October</t>
  </si>
  <si>
    <t>Clock Tower electricity - November</t>
  </si>
  <si>
    <t>Pool Walk electricity - December</t>
  </si>
  <si>
    <t>Clock Tower electricity - December</t>
  </si>
  <si>
    <t>Pool Walk electricity - January</t>
  </si>
  <si>
    <t>Clock Tower electricity - January</t>
  </si>
  <si>
    <t>Pool Walk electricity - February</t>
  </si>
  <si>
    <t>Clock Tower electricity - February</t>
  </si>
  <si>
    <t>YE accrl-Npower-Pool Walk electricity, Mar invd Apr</t>
  </si>
  <si>
    <t>YE prepay2</t>
  </si>
  <si>
    <t>YE prepay-Npower credit balance for Friary at YE</t>
  </si>
  <si>
    <t>T2</t>
  </si>
  <si>
    <t>006302</t>
  </si>
  <si>
    <t>G/HALL Energy</t>
  </si>
  <si>
    <t>BACS 449</t>
  </si>
  <si>
    <t>Annual meter operator service 21/22</t>
  </si>
  <si>
    <t>Electricity - March</t>
  </si>
  <si>
    <t>Electricity - April</t>
  </si>
  <si>
    <t>Electricity - May</t>
  </si>
  <si>
    <t>Electricity - June</t>
  </si>
  <si>
    <t>Power sellback cost - June</t>
  </si>
  <si>
    <t>Electricity - July</t>
  </si>
  <si>
    <t>Electricity - August</t>
  </si>
  <si>
    <t>Electricity - October</t>
  </si>
  <si>
    <t>Electricity - November</t>
  </si>
  <si>
    <t>Electricity - September (Npower late with ddebit)</t>
  </si>
  <si>
    <t>Electricity - December</t>
  </si>
  <si>
    <t>Electricity - January</t>
  </si>
  <si>
    <t>Electricity - February</t>
  </si>
  <si>
    <t>006304</t>
  </si>
  <si>
    <t>G/HALL Supplies/Services</t>
  </si>
  <si>
    <t>TAY004</t>
  </si>
  <si>
    <t>BACS 496</t>
  </si>
  <si>
    <t>Anti-viral fogging on 11/4</t>
  </si>
  <si>
    <t>BACS 548</t>
  </si>
  <si>
    <t>Anti-viral fogging of Guildhall on 16 May</t>
  </si>
  <si>
    <t>Cleaning services for Guildhall &amp; DH - May (24.75 hrs)</t>
  </si>
  <si>
    <t>MTS001</t>
  </si>
  <si>
    <t>Internet service - April</t>
  </si>
  <si>
    <t>PC</t>
  </si>
  <si>
    <t>Monthly internet service - May</t>
  </si>
  <si>
    <t>Monthly internet service - June</t>
  </si>
  <si>
    <t>BACS 629</t>
  </si>
  <si>
    <t>Cleaning services in Guildhall and DH - June (47.25 hrs)</t>
  </si>
  <si>
    <t>BACS 647</t>
  </si>
  <si>
    <t>Cleaning services in Guildhall &amp; DH - July (49.5 hrs)</t>
  </si>
  <si>
    <t>BACS 682</t>
  </si>
  <si>
    <t>Cleaning services in Guildhall &amp; DH - August (42.75 hrs)</t>
  </si>
  <si>
    <t>Monthly internet service - July</t>
  </si>
  <si>
    <t>BACS 752</t>
  </si>
  <si>
    <t>Cleaning in Guildhall &amp; DH - September (47.25hrs)</t>
  </si>
  <si>
    <t>Monthly internet service - August</t>
  </si>
  <si>
    <t>BACS 815</t>
  </si>
  <si>
    <t>Guildhall &amp; Donegal House cleaning - October (49.5 hrs)</t>
  </si>
  <si>
    <t>Monthly internet service - September</t>
  </si>
  <si>
    <t>BACS 852</t>
  </si>
  <si>
    <t>Anti-viral fogging in Guildhall on 17/11/21</t>
  </si>
  <si>
    <t>Cleaning in Guildhall and DH - November (46 hrs)</t>
  </si>
  <si>
    <t>Monthly internet service - October</t>
  </si>
  <si>
    <t>BACS 889</t>
  </si>
  <si>
    <t>Cleaning in Guildhall &amp; DH - December (41.75 hrs)</t>
  </si>
  <si>
    <t>Monthly internet service - November</t>
  </si>
  <si>
    <t>BACS 928</t>
  </si>
  <si>
    <t>Cleaning in Guildhall and DH - January (45hrs)</t>
  </si>
  <si>
    <t>Monthly internet service - December</t>
  </si>
  <si>
    <t>BACS 975</t>
  </si>
  <si>
    <t>Cleaning in Guildhall &amp; Donegal Hse - February (45 hrs)</t>
  </si>
  <si>
    <t>Monthly internet service - January</t>
  </si>
  <si>
    <t>BACS 990</t>
  </si>
  <si>
    <t>Cleaning in Guildhall and DH - March (47.25 hrs)</t>
  </si>
  <si>
    <t>Monthly internet service - February</t>
  </si>
  <si>
    <t>Monthly internet service - March</t>
  </si>
  <si>
    <t>008302</t>
  </si>
  <si>
    <t>MARKET  Energy</t>
  </si>
  <si>
    <t>Toilet Block electricity - March</t>
  </si>
  <si>
    <t>Feeder Pillar electricity - March</t>
  </si>
  <si>
    <t>Toilet Block electricity - April</t>
  </si>
  <si>
    <t>Toilet Block electricity - May</t>
  </si>
  <si>
    <t>Feeder Pillar electricity - April</t>
  </si>
  <si>
    <t>Feeder Pillar electricity - May</t>
  </si>
  <si>
    <t>Toilet Block electricity - June</t>
  </si>
  <si>
    <t>Feeder Pillar electricity - June</t>
  </si>
  <si>
    <t>Toilet Block electricity - July</t>
  </si>
  <si>
    <t>Feeder Pillar electricity - July</t>
  </si>
  <si>
    <t>Toilet Block electricity - August</t>
  </si>
  <si>
    <t>Feeder Pillar electricity - August</t>
  </si>
  <si>
    <t>Toilet Block electricity - September</t>
  </si>
  <si>
    <t>Toilet Block electricity - October</t>
  </si>
  <si>
    <t>Feeder Pillar electricity - September</t>
  </si>
  <si>
    <t>Feeder Pillar electricity - October</t>
  </si>
  <si>
    <t>Toilet Block electricity - November</t>
  </si>
  <si>
    <t>Feeder Pillar electricity - November</t>
  </si>
  <si>
    <t>Feeder Pillar electricity - December</t>
  </si>
  <si>
    <t>Toilet Block electricity - December</t>
  </si>
  <si>
    <t>Toilet Block electricity - January</t>
  </si>
  <si>
    <t>Feeder Pillar electricity - January</t>
  </si>
  <si>
    <t>Toilet Block electricity - February</t>
  </si>
  <si>
    <t>Feeder Pillar electricity - February</t>
  </si>
  <si>
    <t>008304</t>
  </si>
  <si>
    <t>MARKET  Supplies/Services</t>
  </si>
  <si>
    <t>CJE001</t>
  </si>
  <si>
    <t>BACS 437</t>
  </si>
  <si>
    <t>Services of Markets Officer for March (80.5 hrs)</t>
  </si>
  <si>
    <t>BACS 484</t>
  </si>
  <si>
    <t>Services of Markets Officer - April (90 hrs)</t>
  </si>
  <si>
    <t>Anti-viral fogging of kitchen &amp; toilet block</t>
  </si>
  <si>
    <t>YE accrl - CJEvents-  Markets Officer for March pd Apr</t>
  </si>
  <si>
    <t>BACS 542</t>
  </si>
  <si>
    <t>Services of markets officer - May (86 hrs)</t>
  </si>
  <si>
    <t>BACS 582</t>
  </si>
  <si>
    <t>Services of Markets Officer - June (94.25 hrs)</t>
  </si>
  <si>
    <t>BACS 612</t>
  </si>
  <si>
    <t>Services of Markets Officer - July (100.75 hrs)</t>
  </si>
  <si>
    <t>BACS 659</t>
  </si>
  <si>
    <t>Services of markets officer - August (82 hrs)</t>
  </si>
  <si>
    <t>BACS 728</t>
  </si>
  <si>
    <t>Services of Markets Office - September (99.5 hrs)</t>
  </si>
  <si>
    <t>BACS 793</t>
  </si>
  <si>
    <t>Services of Markets Officer - October (92.5 hrs)</t>
  </si>
  <si>
    <t>BACS 845</t>
  </si>
  <si>
    <t>Services of Markets Officer, Nov (84.5 hrs)</t>
  </si>
  <si>
    <t>BACS 916</t>
  </si>
  <si>
    <t>Services of Markets Officer - December (62hrs) last bill</t>
  </si>
  <si>
    <t>009508</t>
  </si>
  <si>
    <t>CIVIC  Ride General</t>
  </si>
  <si>
    <t>Sheriff's Ride - annual hedge and cutting back of route</t>
  </si>
  <si>
    <t>016300</t>
  </si>
  <si>
    <t>ARTS/TOURISM  Lights Costs</t>
  </si>
  <si>
    <t>BACS 448</t>
  </si>
  <si>
    <t>Christmas lights electricity 2020</t>
  </si>
  <si>
    <t>BACS 766</t>
  </si>
  <si>
    <t>New light blanket for Market Square</t>
  </si>
  <si>
    <t>BACS 837</t>
  </si>
  <si>
    <t>Supply of festoon cable with lamp holders</t>
  </si>
  <si>
    <t>Christmas Lights contract - 50% for installation</t>
  </si>
  <si>
    <t>Supply of additional LED lamps</t>
  </si>
  <si>
    <t>3 yearly hook testing of Xmas lights &amp; new hooks</t>
  </si>
  <si>
    <t>BACS 901</t>
  </si>
  <si>
    <t>Christmas Lights contract - 50% balance</t>
  </si>
  <si>
    <t>019304</t>
  </si>
  <si>
    <t>DEM SERVICES Supplies &amp; Services</t>
  </si>
  <si>
    <t>Councillors' emails - April</t>
  </si>
  <si>
    <t>Councillors' emails - May</t>
  </si>
  <si>
    <t>Councillors' emails - June</t>
  </si>
  <si>
    <t>Councillors' emails - July</t>
  </si>
  <si>
    <t>Councillors' emails - August</t>
  </si>
  <si>
    <t>Councillors' emails - September</t>
  </si>
  <si>
    <t>Councillors' emails - October</t>
  </si>
  <si>
    <t>BACS 907</t>
  </si>
  <si>
    <t>Work for councillor's email address</t>
  </si>
  <si>
    <t>Councillors' emails - November</t>
  </si>
  <si>
    <t>Councillors' emails - December</t>
  </si>
  <si>
    <t>Councillors' emails - January (incl. Dec adjustment)</t>
  </si>
  <si>
    <t>Councillors' emails - February</t>
  </si>
  <si>
    <t>Councillors' emails - March</t>
  </si>
  <si>
    <t>020302</t>
  </si>
  <si>
    <t>ADMIN   Donegal House Energy</t>
  </si>
  <si>
    <t>Electricity - September</t>
  </si>
  <si>
    <t>0203021</t>
  </si>
  <si>
    <t>COR002</t>
  </si>
  <si>
    <t>Gas - March</t>
  </si>
  <si>
    <t>Gas - April</t>
  </si>
  <si>
    <t>Gas - May</t>
  </si>
  <si>
    <t>Gas - June</t>
  </si>
  <si>
    <t>Gas - July (No use; standing charge only)</t>
  </si>
  <si>
    <t>Gas - August</t>
  </si>
  <si>
    <t>Gas - September</t>
  </si>
  <si>
    <t>Gas - October</t>
  </si>
  <si>
    <t>Gas - November</t>
  </si>
  <si>
    <t>Gas - December</t>
  </si>
  <si>
    <t>Gas - January</t>
  </si>
  <si>
    <t>Gas - February</t>
  </si>
  <si>
    <t>020304</t>
  </si>
  <si>
    <t>ADMIN   Supplies &amp; Services</t>
  </si>
  <si>
    <t>BACS 515</t>
  </si>
  <si>
    <t>New monitor for Deputy Clerk</t>
  </si>
  <si>
    <t>Monthly IT support, antivirus, backups, Office365 - April</t>
  </si>
  <si>
    <t>BACS 564</t>
  </si>
  <si>
    <t>Installation of Sage Cloud Accounts upgrade</t>
  </si>
  <si>
    <t>Monthly IT support, antivirus, backups, Office365 - May</t>
  </si>
  <si>
    <t>Monthly IT support, antivirus, backups, Office365 - June</t>
  </si>
  <si>
    <t>Monthly IT support, antivirus, backups, Office365 - July</t>
  </si>
  <si>
    <t>BACS 732</t>
  </si>
  <si>
    <t>New computer for new Admin Officer and set up</t>
  </si>
  <si>
    <t>Monthly IT support, antivirus, backups, Office365 - August</t>
  </si>
  <si>
    <t>BACS 827</t>
  </si>
  <si>
    <t>Set up remote working for admin officer</t>
  </si>
  <si>
    <t>Monthly IT support, antivirus, backups, Office365-September</t>
  </si>
  <si>
    <t>Monthly IT support, anti-virus, backups, Office365 - October</t>
  </si>
  <si>
    <t>BACS 866</t>
  </si>
  <si>
    <t>Supply &amp; install new uninterruptible power supply</t>
  </si>
  <si>
    <t>Labour for cyber security policy</t>
  </si>
  <si>
    <t>Supply &amp; install sonic wall upgrade</t>
  </si>
  <si>
    <t>Sage Accounts update to data service</t>
  </si>
  <si>
    <t>IT support, anti-virus, backups, Office 365 - November</t>
  </si>
  <si>
    <t>IT support, anti-virus, backups, Office 365 - December</t>
  </si>
  <si>
    <t>IT support, anti-virus, backups, Office 365 - January</t>
  </si>
  <si>
    <t>BACS 987</t>
  </si>
  <si>
    <t>Set up remote access for Open Spaces Officer</t>
  </si>
  <si>
    <t>IT support, anti-virus, backups, Office365 - February</t>
  </si>
  <si>
    <t>IT support, anti-virus, backups, Office 365 - March</t>
  </si>
  <si>
    <t>020400</t>
  </si>
  <si>
    <t>ADMIN   Insurance</t>
  </si>
  <si>
    <t>ALA001</t>
  </si>
  <si>
    <t>BACS 433</t>
  </si>
  <si>
    <t>Museum insurance 1/5/21 - 30/4/22</t>
  </si>
  <si>
    <t>ZUR004</t>
  </si>
  <si>
    <t>BACS 458</t>
  </si>
  <si>
    <t>LCC insurance (excl. museum) to 30/4/22</t>
  </si>
  <si>
    <t>LCC insurance inspection contract to 30/4/22</t>
  </si>
  <si>
    <t>Refund from Zurich after sale of market trailers</t>
  </si>
  <si>
    <t>040020</t>
  </si>
  <si>
    <t>R&amp;R FUND  Guildhall/Donegal Hs</t>
  </si>
  <si>
    <t>BRO009</t>
  </si>
  <si>
    <t>BACS 876</t>
  </si>
  <si>
    <t>Architect for final Guildhall restorations inspection</t>
  </si>
  <si>
    <t>BACS 936</t>
  </si>
  <si>
    <t>Architect for QI inspection of Guildhall</t>
  </si>
  <si>
    <t>Architect for QI inspection of Donegal House</t>
  </si>
  <si>
    <t>040030</t>
  </si>
  <si>
    <t>BACS 507</t>
  </si>
  <si>
    <t>Architect for museum DDA access project</t>
  </si>
  <si>
    <t>BACS 578</t>
  </si>
  <si>
    <t>Architect for museum access project</t>
  </si>
  <si>
    <t>BACS 727</t>
  </si>
  <si>
    <t>Architect for museum development project</t>
  </si>
  <si>
    <t>BACS 788</t>
  </si>
  <si>
    <t>Architect re planning application and rewiring</t>
  </si>
  <si>
    <t>BACS 798</t>
  </si>
  <si>
    <t>Birthplace rewiring works and new light fittings</t>
  </si>
  <si>
    <t>BACS 834</t>
  </si>
  <si>
    <t>Architect for museum development works</t>
  </si>
  <si>
    <t>Architect for museum development &amp; repairs</t>
  </si>
  <si>
    <t>BACS 915</t>
  </si>
  <si>
    <t>R&amp;R Birthplace - Architect for museum development and repair</t>
  </si>
  <si>
    <t>Architect for museum development and DDA works</t>
  </si>
  <si>
    <t>BACS 986</t>
  </si>
  <si>
    <t>Architect for museum developments</t>
  </si>
  <si>
    <t>040050</t>
  </si>
  <si>
    <t>R&amp;R FUND  General</t>
  </si>
  <si>
    <t>CGS001</t>
  </si>
  <si>
    <t>BACS 436</t>
  </si>
  <si>
    <t>Curborough CC - 20% deposit for window &amp; door replacement</t>
  </si>
  <si>
    <t>BACS 483</t>
  </si>
  <si>
    <t>Architects for Cruck House renovations tendering</t>
  </si>
  <si>
    <t>Architects for new windows at Curborough CC</t>
  </si>
  <si>
    <t>Architects for quinquennial inspection works at Darwin Hall</t>
  </si>
  <si>
    <t>BACS 505</t>
  </si>
  <si>
    <t>50% deposit for window replacement at Curborough CC</t>
  </si>
  <si>
    <t>Architect for Cruck House renovations</t>
  </si>
  <si>
    <t>Architect for Darwin Hall QI works</t>
  </si>
  <si>
    <t>Architect for new windows at Curborough CC</t>
  </si>
  <si>
    <t>BACS 581</t>
  </si>
  <si>
    <t>30% balance for window replacement at Curborough CC</t>
  </si>
  <si>
    <t>COO002</t>
  </si>
  <si>
    <t>BACS 660</t>
  </si>
  <si>
    <t>Stage one of renovation works at Cruck House</t>
  </si>
  <si>
    <t>BACS 725</t>
  </si>
  <si>
    <t>Final account for Cruck House renovation works</t>
  </si>
  <si>
    <t>Architect for Cruck House renovations, Jul-Sep</t>
  </si>
  <si>
    <t>Architect for Boley Hall works</t>
  </si>
  <si>
    <t>BACS 763</t>
  </si>
  <si>
    <t>Architect for quinquennial insp of Clock Tower</t>
  </si>
  <si>
    <t>Architect re completion of Cruck Hse renovations</t>
  </si>
  <si>
    <t>Architect for QI work at Clock Tower</t>
  </si>
  <si>
    <t>Architect for QI work at Darwin Hall</t>
  </si>
  <si>
    <t>BACS 881</t>
  </si>
  <si>
    <t>Final account for Cruck House renovations</t>
  </si>
  <si>
    <t>R&amp;R General - Architect for replacement doors at Boley Hall</t>
  </si>
  <si>
    <t>R&amp;R General - Architect for QI works at Darwin Hall</t>
  </si>
  <si>
    <t>Architect for QI works at Darwin Hall</t>
  </si>
  <si>
    <t>Architect for works at Boley Hall</t>
  </si>
  <si>
    <t>077302</t>
  </si>
  <si>
    <t>BIRTHPLACE   Energy</t>
  </si>
  <si>
    <t>Electricity (1st account) - May (adjusted), June and July</t>
  </si>
  <si>
    <t>Electricity - August (1st account)</t>
  </si>
  <si>
    <t>Electricity (2nd account) - September</t>
  </si>
  <si>
    <t>Electricity (2nd account) - October</t>
  </si>
  <si>
    <t>Electricity (2nd account) - Credit for February to July 2021</t>
  </si>
  <si>
    <t>Electricity (1st account) - September</t>
  </si>
  <si>
    <t>Electricity (1st account) - October</t>
  </si>
  <si>
    <t>Electricity - November (1st account)</t>
  </si>
  <si>
    <t>Electricity - December (1st account)</t>
  </si>
  <si>
    <t>Electricity - December (2nd account)</t>
  </si>
  <si>
    <t>Electricity - January (1st account)</t>
  </si>
  <si>
    <t>Electricity - January (2nd account)</t>
  </si>
  <si>
    <t>Electricity - February (2nd account)</t>
  </si>
  <si>
    <t>Electricity - February (1st account)</t>
  </si>
  <si>
    <t>077304</t>
  </si>
  <si>
    <t>BIRTHPLACE   Supplies &amp; Services</t>
  </si>
  <si>
    <t>Museum cleaning - April (3 hrs)</t>
  </si>
  <si>
    <t>Anti-viral fogging of museum office &amp; staff kitchen on 8/4</t>
  </si>
  <si>
    <t>Museum cleaning - May (18 hrs)</t>
  </si>
  <si>
    <t>BACS 588</t>
  </si>
  <si>
    <t>Museum cleaning - June (27 hrs)</t>
  </si>
  <si>
    <t>Museum cleaning - July (27 hrs)</t>
  </si>
  <si>
    <t>Museum cleaning - August (25.5 hrs)</t>
  </si>
  <si>
    <t>Museum cleaning - September  (16.5hrs)</t>
  </si>
  <si>
    <t>BACS 814</t>
  </si>
  <si>
    <t>Museum cleaning - October (16.5 hrs)</t>
  </si>
  <si>
    <t>Museum cleaning - Nov (27 hrs)</t>
  </si>
  <si>
    <t>Museum cleaning - December (24 hrs)</t>
  </si>
  <si>
    <t>Museum cleaning - January (24hrs)</t>
  </si>
  <si>
    <t>Museum cleaning - February (24 hrs)</t>
  </si>
  <si>
    <t>Museum cleaning - March (28.5 hrs)</t>
  </si>
  <si>
    <t>Grounds Maintenance</t>
  </si>
  <si>
    <t>Strret Lighting/Maintenance</t>
  </si>
  <si>
    <t>Tree Works</t>
  </si>
  <si>
    <t>Arts/Tourism-Christmas Lights</t>
  </si>
  <si>
    <t>Admin Insurance-Zurich</t>
  </si>
  <si>
    <t>Admin Insurance-SJBM</t>
  </si>
  <si>
    <t>Admin-Computer Service</t>
  </si>
  <si>
    <t>Admin Gas Supply Guildhall</t>
  </si>
  <si>
    <t>Cleaning Services</t>
  </si>
  <si>
    <t>Electricty</t>
  </si>
  <si>
    <t>Architects</t>
  </si>
  <si>
    <t>Capital</t>
  </si>
  <si>
    <t xml:space="preserve">R &amp;R FUND BIRTHPLACE   </t>
  </si>
  <si>
    <t>Brownhill,Hayward and Brown Architectural Services,are used to prepare tenders ,Contract management ,oversee works, and provide Quinquennial Inspection reports.</t>
  </si>
  <si>
    <t>001 Parks and footpaths</t>
  </si>
  <si>
    <t>Various Drainage and Surface repairs</t>
  </si>
  <si>
    <t>Procurement Analysis 2021/22</t>
  </si>
  <si>
    <t>MARKET  Supplies &amp; services</t>
  </si>
  <si>
    <t>Drainage &amp; Resufacing Works</t>
  </si>
  <si>
    <t>R&amp;R FUND SJBM</t>
  </si>
  <si>
    <t>Samual Johnson Mueum</t>
  </si>
  <si>
    <t>Cruck House</t>
  </si>
  <si>
    <t>Corbough Community Centre</t>
  </si>
  <si>
    <t>Window and Door Replacement</t>
  </si>
  <si>
    <t>Rewiring</t>
  </si>
  <si>
    <t>Renovation Works</t>
  </si>
  <si>
    <t>Repairs and Renewals Programme.</t>
  </si>
  <si>
    <t>2022-23</t>
  </si>
  <si>
    <t>Various Suppliers                                                 Tonks Brothers                                                        RDF Tree Services Ltd                                Lichfield Tree Works Ltd                                                 ACW arb</t>
  </si>
  <si>
    <t>D McCarthy Bros(Lichfield(ltd</t>
  </si>
  <si>
    <t>Cooper-Whyte Conservation Ltd</t>
  </si>
  <si>
    <t>Contemporary Glass Structures Ltd</t>
  </si>
  <si>
    <t>The Contract was subject to a formal tendering process in 2021, with the contract being awarded toCooper-Whyte Conservation Ltd</t>
  </si>
  <si>
    <t>In accordance with Financial Regulations, Quotes were obtained and  the contract was awarded to Contenporary Gass Structures Ltd</t>
  </si>
  <si>
    <t>In accordance with Financial Regulations, Quotes were obtained and the contract awarded to Darwin Electrical</t>
  </si>
  <si>
    <t>In accordance with Financial Regulations, Quotes were obtained for various works 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</si>
</sst>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5" formatCode="&quot;£&quot;#,##0;\-&quot;£&quot;#,##0"/>
    <numFmt numFmtId="6" formatCode="&quot;£&quot;#,##0;[Red]\-&quot;£&quot;#,##0"/>
    <numFmt numFmtId="164" formatCode="&quot;£&quot;#,##0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</font>
    <font>
      <sz val="1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u/>
      <sz val="8"/>
      <color rgb="FF000000"/>
      <name val="Tahoma"/>
      <family val="2"/>
    </font>
    <font>
      <sz val="10"/>
      <name val="Tahoma"/>
      <family val="2"/>
    </font>
    <font>
      <b/>
      <sz val="8"/>
      <color rgb="FF000000"/>
      <name val="Tahoma"/>
      <family val="2"/>
    </font>
    <font>
      <sz val="8"/>
      <color rgb="FF000000"/>
      <name val="Tahoma"/>
      <family val="2"/>
    </font>
    <font>
      <b/>
      <u/>
      <sz val="8"/>
      <color rgb="FF000000"/>
      <name val="Tahoma"/>
      <family val="2"/>
    </font>
    <font>
      <b/>
      <sz val="10"/>
      <name val="Tahoma"/>
      <family val="2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2" fillId="0" borderId="0"/>
  </cellStyleXfs>
  <cellXfs count="236">
    <xf numFmtId="0" fontId="0" fillId="0" borderId="0" xfId="0"/>
    <xf numFmtId="0" fontId="1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wrapText="1"/>
    </xf>
    <xf numFmtId="0" fontId="3" fillId="0" borderId="0" xfId="1" applyFont="1"/>
    <xf numFmtId="0" fontId="6" fillId="0" borderId="0" xfId="1" applyFont="1" applyAlignment="1">
      <alignment horizontal="left"/>
    </xf>
    <xf numFmtId="0" fontId="6" fillId="0" borderId="0" xfId="1" applyFont="1" applyAlignment="1">
      <alignment horizontal="right"/>
    </xf>
    <xf numFmtId="0" fontId="3" fillId="2" borderId="0" xfId="1" applyFont="1" applyFill="1"/>
    <xf numFmtId="0" fontId="7" fillId="3" borderId="2" xfId="0" applyFont="1" applyFill="1" applyBorder="1"/>
    <xf numFmtId="0" fontId="0" fillId="3" borderId="3" xfId="0" applyFill="1" applyBorder="1"/>
    <xf numFmtId="0" fontId="7" fillId="2" borderId="5" xfId="1" applyFont="1" applyFill="1" applyBorder="1"/>
    <xf numFmtId="0" fontId="8" fillId="2" borderId="6" xfId="1" applyFont="1" applyFill="1" applyBorder="1" applyAlignment="1">
      <alignment horizontal="left"/>
    </xf>
    <xf numFmtId="0" fontId="8" fillId="2" borderId="6" xfId="1" applyFont="1" applyFill="1" applyBorder="1" applyAlignment="1">
      <alignment horizontal="left"/>
    </xf>
    <xf numFmtId="0" fontId="7" fillId="2" borderId="6" xfId="1" applyFont="1" applyFill="1" applyBorder="1"/>
    <xf numFmtId="0" fontId="3" fillId="0" borderId="7" xfId="0" applyFont="1" applyBorder="1"/>
    <xf numFmtId="0" fontId="6" fillId="0" borderId="0" xfId="0" applyFont="1" applyAlignment="1">
      <alignment horizontal="left"/>
    </xf>
    <xf numFmtId="0" fontId="3" fillId="0" borderId="0" xfId="0" applyFont="1"/>
    <xf numFmtId="0" fontId="6" fillId="0" borderId="0" xfId="0" applyFont="1" applyAlignment="1">
      <alignment horizontal="right"/>
    </xf>
    <xf numFmtId="2" fontId="8" fillId="2" borderId="0" xfId="1" applyNumberFormat="1" applyFont="1" applyFill="1" applyAlignment="1">
      <alignment horizontal="right"/>
    </xf>
    <xf numFmtId="0" fontId="3" fillId="2" borderId="7" xfId="0" applyFont="1" applyFill="1" applyBorder="1"/>
    <xf numFmtId="0" fontId="4" fillId="2" borderId="0" xfId="0" applyFont="1" applyFill="1" applyAlignment="1">
      <alignment horizontal="left"/>
    </xf>
    <xf numFmtId="0" fontId="3" fillId="2" borderId="0" xfId="0" applyFont="1" applyFill="1"/>
    <xf numFmtId="0" fontId="7" fillId="0" borderId="7" xfId="1" applyFont="1" applyBorder="1"/>
    <xf numFmtId="0" fontId="7" fillId="0" borderId="0" xfId="1" applyFont="1"/>
    <xf numFmtId="0" fontId="8" fillId="0" borderId="0" xfId="1" applyFont="1" applyAlignment="1">
      <alignment horizontal="left"/>
    </xf>
    <xf numFmtId="0" fontId="7" fillId="0" borderId="10" xfId="1" applyFont="1" applyBorder="1"/>
    <xf numFmtId="0" fontId="0" fillId="0" borderId="10" xfId="0" applyBorder="1"/>
    <xf numFmtId="0" fontId="0" fillId="3" borderId="7" xfId="1" applyFont="1" applyFill="1" applyBorder="1"/>
    <xf numFmtId="0" fontId="7" fillId="3" borderId="0" xfId="1" applyFont="1" applyFill="1"/>
    <xf numFmtId="0" fontId="8" fillId="3" borderId="0" xfId="1" applyFont="1" applyFill="1" applyAlignment="1">
      <alignment horizontal="left"/>
    </xf>
    <xf numFmtId="0" fontId="0" fillId="3" borderId="0" xfId="0" applyFill="1"/>
    <xf numFmtId="2" fontId="8" fillId="3" borderId="0" xfId="1" applyNumberFormat="1" applyFont="1" applyFill="1" applyAlignment="1">
      <alignment horizontal="right"/>
    </xf>
    <xf numFmtId="0" fontId="10" fillId="0" borderId="0" xfId="1" applyFont="1" applyAlignment="1">
      <alignment horizontal="left"/>
    </xf>
    <xf numFmtId="0" fontId="10" fillId="0" borderId="0" xfId="1" applyFont="1" applyAlignment="1">
      <alignment horizontal="left"/>
    </xf>
    <xf numFmtId="0" fontId="10" fillId="0" borderId="0" xfId="1" applyFont="1" applyAlignment="1">
      <alignment horizontal="right"/>
    </xf>
    <xf numFmtId="0" fontId="10" fillId="0" borderId="0" xfId="1" applyFont="1" applyAlignment="1">
      <alignment horizontal="right"/>
    </xf>
    <xf numFmtId="0" fontId="7" fillId="0" borderId="0" xfId="0" applyFont="1"/>
    <xf numFmtId="0" fontId="7" fillId="2" borderId="7" xfId="1" applyFont="1" applyFill="1" applyBorder="1"/>
    <xf numFmtId="0" fontId="8" fillId="2" borderId="0" xfId="1" applyFont="1" applyFill="1" applyAlignment="1">
      <alignment horizontal="left"/>
    </xf>
    <xf numFmtId="0" fontId="7" fillId="2" borderId="0" xfId="1" applyFont="1" applyFill="1"/>
    <xf numFmtId="0" fontId="0" fillId="0" borderId="7" xfId="0" applyBorder="1"/>
    <xf numFmtId="2" fontId="11" fillId="2" borderId="0" xfId="0" applyNumberFormat="1" applyFont="1" applyFill="1"/>
    <xf numFmtId="0" fontId="7" fillId="2" borderId="7" xfId="0" applyFont="1" applyFill="1" applyBorder="1"/>
    <xf numFmtId="0" fontId="8" fillId="2" borderId="0" xfId="0" applyFont="1" applyFill="1" applyAlignment="1">
      <alignment horizontal="left"/>
    </xf>
    <xf numFmtId="0" fontId="7" fillId="2" borderId="0" xfId="0" applyFont="1" applyFill="1"/>
    <xf numFmtId="0" fontId="7" fillId="0" borderId="7" xfId="0" applyFont="1" applyBorder="1"/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0" fillId="0" borderId="9" xfId="0" applyBorder="1"/>
    <xf numFmtId="2" fontId="11" fillId="2" borderId="11" xfId="0" applyNumberFormat="1" applyFont="1" applyFill="1" applyBorder="1"/>
    <xf numFmtId="2" fontId="11" fillId="3" borderId="3" xfId="0" applyNumberFormat="1" applyFont="1" applyFill="1" applyBorder="1"/>
    <xf numFmtId="0" fontId="0" fillId="3" borderId="2" xfId="0" applyFill="1" applyBorder="1"/>
    <xf numFmtId="0" fontId="0" fillId="3" borderId="9" xfId="0" applyFill="1" applyBorder="1"/>
    <xf numFmtId="0" fontId="0" fillId="3" borderId="10" xfId="0" applyFill="1" applyBorder="1"/>
    <xf numFmtId="2" fontId="0" fillId="3" borderId="3" xfId="0" applyNumberFormat="1" applyFill="1" applyBorder="1"/>
    <xf numFmtId="0" fontId="9" fillId="0" borderId="0" xfId="1" applyFont="1" applyAlignment="1">
      <alignment horizontal="left"/>
    </xf>
    <xf numFmtId="0" fontId="7" fillId="3" borderId="9" xfId="0" applyFont="1" applyFill="1" applyBorder="1"/>
    <xf numFmtId="0" fontId="8" fillId="2" borderId="7" xfId="1" applyFont="1" applyFill="1" applyBorder="1" applyAlignment="1">
      <alignment horizontal="left"/>
    </xf>
    <xf numFmtId="0" fontId="9" fillId="2" borderId="0" xfId="1" applyFont="1" applyFill="1" applyAlignment="1">
      <alignment horizontal="left"/>
    </xf>
    <xf numFmtId="2" fontId="9" fillId="2" borderId="0" xfId="1" applyNumberFormat="1" applyFont="1" applyFill="1" applyAlignment="1">
      <alignment horizontal="right"/>
    </xf>
    <xf numFmtId="0" fontId="10" fillId="0" borderId="7" xfId="1" applyFont="1" applyBorder="1" applyAlignment="1">
      <alignment horizontal="left"/>
    </xf>
    <xf numFmtId="2" fontId="10" fillId="2" borderId="11" xfId="1" applyNumberFormat="1" applyFont="1" applyFill="1" applyBorder="1" applyAlignment="1">
      <alignment horizontal="right"/>
    </xf>
    <xf numFmtId="0" fontId="10" fillId="0" borderId="9" xfId="1" applyFont="1" applyBorder="1" applyAlignment="1">
      <alignment horizontal="left"/>
    </xf>
    <xf numFmtId="0" fontId="10" fillId="0" borderId="10" xfId="1" applyFont="1" applyBorder="1" applyAlignment="1">
      <alignment horizontal="left"/>
    </xf>
    <xf numFmtId="0" fontId="10" fillId="0" borderId="10" xfId="1" applyFont="1" applyBorder="1" applyAlignment="1">
      <alignment horizontal="right"/>
    </xf>
    <xf numFmtId="0" fontId="10" fillId="3" borderId="2" xfId="1" applyFont="1" applyFill="1" applyBorder="1" applyAlignment="1">
      <alignment horizontal="left"/>
    </xf>
    <xf numFmtId="0" fontId="10" fillId="3" borderId="3" xfId="1" applyFont="1" applyFill="1" applyBorder="1" applyAlignment="1">
      <alignment horizontal="left"/>
    </xf>
    <xf numFmtId="0" fontId="7" fillId="3" borderId="3" xfId="1" applyFont="1" applyFill="1" applyBorder="1"/>
    <xf numFmtId="0" fontId="10" fillId="3" borderId="3" xfId="1" applyFont="1" applyFill="1" applyBorder="1" applyAlignment="1">
      <alignment horizontal="right"/>
    </xf>
    <xf numFmtId="1" fontId="9" fillId="0" borderId="0" xfId="1" applyNumberFormat="1" applyFont="1" applyAlignment="1">
      <alignment horizontal="left"/>
    </xf>
    <xf numFmtId="14" fontId="9" fillId="0" borderId="0" xfId="1" applyNumberFormat="1" applyFont="1" applyAlignment="1">
      <alignment horizontal="left"/>
    </xf>
    <xf numFmtId="1" fontId="9" fillId="0" borderId="0" xfId="1" applyNumberFormat="1" applyFont="1" applyAlignment="1">
      <alignment horizontal="right"/>
    </xf>
    <xf numFmtId="0" fontId="9" fillId="0" borderId="0" xfId="1" applyFont="1" applyAlignment="1">
      <alignment horizontal="right"/>
    </xf>
    <xf numFmtId="2" fontId="9" fillId="0" borderId="0" xfId="1" applyNumberFormat="1" applyFont="1" applyAlignment="1">
      <alignment horizontal="right"/>
    </xf>
    <xf numFmtId="2" fontId="9" fillId="0" borderId="0" xfId="1" applyNumberFormat="1" applyFont="1"/>
    <xf numFmtId="0" fontId="7" fillId="0" borderId="10" xfId="0" applyFont="1" applyBorder="1"/>
    <xf numFmtId="2" fontId="8" fillId="2" borderId="11" xfId="1" applyNumberFormat="1" applyFont="1" applyFill="1" applyBorder="1"/>
    <xf numFmtId="2" fontId="11" fillId="2" borderId="11" xfId="1" applyNumberFormat="1" applyFont="1" applyFill="1" applyBorder="1"/>
    <xf numFmtId="0" fontId="3" fillId="0" borderId="0" xfId="1" applyFont="1"/>
    <xf numFmtId="0" fontId="6" fillId="0" borderId="0" xfId="1" applyFont="1" applyAlignment="1">
      <alignment horizontal="left"/>
    </xf>
    <xf numFmtId="0" fontId="6" fillId="0" borderId="0" xfId="1" applyFont="1" applyAlignment="1">
      <alignment horizontal="right"/>
    </xf>
    <xf numFmtId="0" fontId="3" fillId="2" borderId="0" xfId="1" applyFont="1" applyFill="1"/>
    <xf numFmtId="0" fontId="10" fillId="0" borderId="0" xfId="1" applyFont="1" applyAlignment="1">
      <alignment horizontal="left"/>
    </xf>
    <xf numFmtId="0" fontId="7" fillId="0" borderId="0" xfId="1" applyFont="1"/>
    <xf numFmtId="0" fontId="10" fillId="0" borderId="0" xfId="1" applyFont="1" applyAlignment="1">
      <alignment horizontal="right"/>
    </xf>
    <xf numFmtId="0" fontId="7" fillId="0" borderId="7" xfId="1" applyFont="1" applyBorder="1"/>
    <xf numFmtId="0" fontId="7" fillId="2" borderId="0" xfId="1" applyFont="1" applyFill="1"/>
    <xf numFmtId="0" fontId="8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4" fillId="2" borderId="0" xfId="1" applyFont="1" applyFill="1" applyAlignment="1">
      <alignment horizontal="left"/>
    </xf>
    <xf numFmtId="0" fontId="4" fillId="2" borderId="0" xfId="1" applyFont="1" applyFill="1" applyAlignment="1"/>
    <xf numFmtId="0" fontId="3" fillId="2" borderId="0" xfId="1" applyFont="1" applyFill="1" applyAlignment="1"/>
    <xf numFmtId="2" fontId="5" fillId="2" borderId="0" xfId="1" applyNumberFormat="1" applyFont="1" applyFill="1" applyAlignment="1"/>
    <xf numFmtId="0" fontId="3" fillId="0" borderId="0" xfId="1" applyFont="1" applyFill="1"/>
    <xf numFmtId="1" fontId="5" fillId="0" borderId="0" xfId="1" applyNumberFormat="1" applyFont="1" applyFill="1" applyAlignment="1">
      <alignment horizontal="left"/>
    </xf>
    <xf numFmtId="1" fontId="5" fillId="0" borderId="0" xfId="1" applyNumberFormat="1" applyFont="1" applyFill="1" applyAlignment="1">
      <alignment horizontal="right"/>
    </xf>
    <xf numFmtId="0" fontId="5" fillId="0" borderId="0" xfId="1" applyFont="1" applyFill="1" applyAlignment="1">
      <alignment horizontal="right"/>
    </xf>
    <xf numFmtId="0" fontId="7" fillId="0" borderId="0" xfId="1" applyFont="1"/>
    <xf numFmtId="0" fontId="7" fillId="0" borderId="0" xfId="0" applyFont="1"/>
    <xf numFmtId="0" fontId="7" fillId="0" borderId="0" xfId="1" applyFont="1" applyBorder="1"/>
    <xf numFmtId="0" fontId="0" fillId="0" borderId="13" xfId="0" applyBorder="1"/>
    <xf numFmtId="0" fontId="6" fillId="0" borderId="0" xfId="0" applyFont="1" applyBorder="1" applyAlignment="1">
      <alignment horizontal="right"/>
    </xf>
    <xf numFmtId="0" fontId="3" fillId="2" borderId="0" xfId="1" applyFont="1" applyFill="1" applyBorder="1" applyAlignment="1"/>
    <xf numFmtId="0" fontId="6" fillId="0" borderId="0" xfId="1" applyFont="1" applyBorder="1" applyAlignment="1">
      <alignment horizontal="right"/>
    </xf>
    <xf numFmtId="0" fontId="0" fillId="0" borderId="0" xfId="0" applyBorder="1"/>
    <xf numFmtId="0" fontId="7" fillId="3" borderId="0" xfId="1" applyFont="1" applyFill="1" applyBorder="1"/>
    <xf numFmtId="0" fontId="10" fillId="0" borderId="0" xfId="1" applyFont="1" applyBorder="1" applyAlignment="1">
      <alignment horizontal="right"/>
    </xf>
    <xf numFmtId="2" fontId="9" fillId="2" borderId="0" xfId="1" applyNumberFormat="1" applyFont="1" applyFill="1" applyBorder="1" applyAlignment="1">
      <alignment horizontal="right"/>
    </xf>
    <xf numFmtId="2" fontId="9" fillId="0" borderId="0" xfId="1" applyNumberFormat="1" applyFont="1" applyBorder="1"/>
    <xf numFmtId="0" fontId="10" fillId="0" borderId="0" xfId="0" applyFont="1" applyBorder="1" applyAlignment="1">
      <alignment horizontal="right"/>
    </xf>
    <xf numFmtId="0" fontId="9" fillId="0" borderId="7" xfId="1" applyFont="1" applyBorder="1" applyAlignment="1">
      <alignment horizontal="left"/>
    </xf>
    <xf numFmtId="2" fontId="7" fillId="0" borderId="7" xfId="1" applyNumberFormat="1" applyFont="1" applyBorder="1"/>
    <xf numFmtId="0" fontId="3" fillId="0" borderId="0" xfId="1" applyFont="1" applyAlignment="1"/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6" fillId="0" borderId="0" xfId="1" applyFont="1" applyAlignment="1">
      <alignment horizontal="left"/>
    </xf>
    <xf numFmtId="0" fontId="3" fillId="0" borderId="0" xfId="1" applyFont="1"/>
    <xf numFmtId="0" fontId="6" fillId="0" borderId="0" xfId="1" applyFont="1" applyAlignment="1">
      <alignment horizontal="right"/>
    </xf>
    <xf numFmtId="0" fontId="10" fillId="0" borderId="0" xfId="1" applyFont="1" applyAlignment="1">
      <alignment horizontal="left"/>
    </xf>
    <xf numFmtId="0" fontId="7" fillId="0" borderId="0" xfId="1" applyFont="1"/>
    <xf numFmtId="0" fontId="10" fillId="0" borderId="0" xfId="1" applyFont="1" applyAlignment="1">
      <alignment horizontal="right"/>
    </xf>
    <xf numFmtId="0" fontId="5" fillId="2" borderId="0" xfId="1" applyFont="1" applyFill="1" applyAlignment="1"/>
    <xf numFmtId="0" fontId="7" fillId="0" borderId="0" xfId="1" applyFont="1"/>
    <xf numFmtId="0" fontId="3" fillId="0" borderId="0" xfId="1" applyFont="1" applyFill="1"/>
    <xf numFmtId="0" fontId="7" fillId="0" borderId="0" xfId="1" applyFont="1" applyBorder="1"/>
    <xf numFmtId="2" fontId="5" fillId="0" borderId="0" xfId="1" applyNumberFormat="1" applyFont="1" applyFill="1" applyAlignment="1">
      <alignment horizontal="right"/>
    </xf>
    <xf numFmtId="14" fontId="5" fillId="0" borderId="0" xfId="1" applyNumberFormat="1" applyFont="1" applyFill="1" applyAlignment="1">
      <alignment horizontal="left"/>
    </xf>
    <xf numFmtId="0" fontId="5" fillId="0" borderId="0" xfId="1" applyFont="1" applyFill="1" applyAlignment="1">
      <alignment horizontal="left"/>
    </xf>
    <xf numFmtId="0" fontId="0" fillId="0" borderId="1" xfId="0" applyFill="1" applyBorder="1" applyAlignment="1">
      <alignment horizontal="left" vertical="center"/>
    </xf>
    <xf numFmtId="6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vertical="center" wrapText="1"/>
    </xf>
    <xf numFmtId="17" fontId="0" fillId="0" borderId="1" xfId="0" applyNumberForma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wrapText="1"/>
    </xf>
    <xf numFmtId="6" fontId="0" fillId="0" borderId="1" xfId="0" applyNumberForma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5" fillId="0" borderId="0" xfId="1" applyFont="1" applyFill="1" applyAlignment="1">
      <alignment horizontal="left" vertical="center"/>
    </xf>
    <xf numFmtId="5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14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wrapText="1"/>
    </xf>
    <xf numFmtId="164" fontId="0" fillId="0" borderId="1" xfId="0" applyNumberForma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 wrapText="1"/>
    </xf>
    <xf numFmtId="0" fontId="5" fillId="0" borderId="1" xfId="1" applyFont="1" applyFill="1" applyBorder="1" applyAlignment="1">
      <alignment horizontal="left" vertical="center"/>
    </xf>
    <xf numFmtId="164" fontId="12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/>
    <xf numFmtId="0" fontId="7" fillId="0" borderId="0" xfId="0" applyFont="1" applyFill="1" applyBorder="1"/>
    <xf numFmtId="0" fontId="7" fillId="0" borderId="10" xfId="0" applyFont="1" applyFill="1" applyBorder="1"/>
    <xf numFmtId="2" fontId="11" fillId="4" borderId="11" xfId="0" applyNumberFormat="1" applyFont="1" applyFill="1" applyBorder="1"/>
    <xf numFmtId="2" fontId="11" fillId="4" borderId="11" xfId="1" applyNumberFormat="1" applyFont="1" applyFill="1" applyBorder="1"/>
    <xf numFmtId="2" fontId="8" fillId="4" borderId="2" xfId="1" applyNumberFormat="1" applyFont="1" applyFill="1" applyBorder="1" applyAlignment="1"/>
    <xf numFmtId="2" fontId="11" fillId="4" borderId="12" xfId="0" applyNumberFormat="1" applyFont="1" applyFill="1" applyBorder="1"/>
    <xf numFmtId="2" fontId="8" fillId="2" borderId="11" xfId="1" applyNumberFormat="1" applyFont="1" applyFill="1" applyBorder="1" applyAlignment="1"/>
    <xf numFmtId="0" fontId="0" fillId="0" borderId="0" xfId="0" applyFill="1" applyBorder="1"/>
    <xf numFmtId="0" fontId="0" fillId="0" borderId="8" xfId="0" applyFill="1" applyBorder="1"/>
    <xf numFmtId="0" fontId="0" fillId="0" borderId="0" xfId="0" applyFill="1"/>
    <xf numFmtId="0" fontId="3" fillId="0" borderId="0" xfId="0" applyFont="1" applyFill="1"/>
    <xf numFmtId="2" fontId="10" fillId="4" borderId="11" xfId="1" applyNumberFormat="1" applyFont="1" applyFill="1" applyBorder="1" applyAlignment="1">
      <alignment horizontal="right"/>
    </xf>
    <xf numFmtId="0" fontId="10" fillId="0" borderId="10" xfId="1" applyFont="1" applyFill="1" applyBorder="1" applyAlignment="1">
      <alignment horizontal="right"/>
    </xf>
    <xf numFmtId="0" fontId="10" fillId="0" borderId="0" xfId="1" applyFont="1" applyFill="1" applyAlignment="1">
      <alignment horizontal="right"/>
    </xf>
    <xf numFmtId="0" fontId="10" fillId="0" borderId="0" xfId="1" applyFont="1" applyFill="1" applyBorder="1" applyAlignment="1">
      <alignment horizontal="right"/>
    </xf>
    <xf numFmtId="0" fontId="7" fillId="0" borderId="0" xfId="1" applyFont="1" applyFill="1"/>
    <xf numFmtId="0" fontId="7" fillId="0" borderId="0" xfId="1" applyFont="1" applyFill="1" applyBorder="1"/>
    <xf numFmtId="0" fontId="0" fillId="0" borderId="10" xfId="0" applyFill="1" applyBorder="1"/>
    <xf numFmtId="0" fontId="3" fillId="0" borderId="0" xfId="1" applyFont="1" applyFill="1" applyBorder="1"/>
    <xf numFmtId="2" fontId="11" fillId="4" borderId="3" xfId="0" applyNumberFormat="1" applyFont="1" applyFill="1" applyBorder="1"/>
    <xf numFmtId="2" fontId="11" fillId="4" borderId="0" xfId="0" applyNumberFormat="1" applyFont="1" applyFill="1"/>
    <xf numFmtId="0" fontId="3" fillId="0" borderId="0" xfId="0" applyFont="1" applyFill="1" applyBorder="1"/>
    <xf numFmtId="0" fontId="0" fillId="0" borderId="0" xfId="0" applyAlignment="1">
      <alignment wrapText="1"/>
    </xf>
    <xf numFmtId="0" fontId="5" fillId="0" borderId="0" xfId="1" applyFont="1" applyFill="1" applyAlignment="1">
      <alignment horizontal="left"/>
    </xf>
    <xf numFmtId="0" fontId="3" fillId="0" borderId="0" xfId="1" applyFont="1" applyFill="1"/>
    <xf numFmtId="2" fontId="5" fillId="0" borderId="0" xfId="1" applyNumberFormat="1" applyFont="1" applyFill="1" applyAlignment="1">
      <alignment horizontal="right"/>
    </xf>
    <xf numFmtId="14" fontId="5" fillId="0" borderId="0" xfId="1" applyNumberFormat="1" applyFont="1" applyFill="1" applyAlignment="1">
      <alignment horizontal="left"/>
    </xf>
    <xf numFmtId="0" fontId="5" fillId="2" borderId="0" xfId="1" applyFont="1" applyFill="1" applyAlignment="1">
      <alignment horizontal="left"/>
    </xf>
    <xf numFmtId="0" fontId="3" fillId="2" borderId="0" xfId="1" applyFont="1" applyFill="1"/>
    <xf numFmtId="0" fontId="4" fillId="2" borderId="0" xfId="1" applyFont="1" applyFill="1" applyAlignment="1">
      <alignment horizontal="left"/>
    </xf>
    <xf numFmtId="0" fontId="9" fillId="2" borderId="0" xfId="1" applyFont="1" applyFill="1" applyAlignment="1">
      <alignment horizontal="left"/>
    </xf>
    <xf numFmtId="0" fontId="6" fillId="0" borderId="0" xfId="1" applyFont="1" applyAlignment="1">
      <alignment horizontal="left"/>
    </xf>
    <xf numFmtId="0" fontId="3" fillId="0" borderId="0" xfId="1" applyFont="1"/>
    <xf numFmtId="0" fontId="6" fillId="0" borderId="0" xfId="1" applyFont="1" applyAlignment="1">
      <alignment horizontal="right"/>
    </xf>
    <xf numFmtId="0" fontId="7" fillId="0" borderId="0" xfId="0" applyFont="1" applyFill="1"/>
    <xf numFmtId="0" fontId="7" fillId="2" borderId="0" xfId="1" applyFont="1" applyFill="1"/>
    <xf numFmtId="0" fontId="8" fillId="2" borderId="0" xfId="1" applyFont="1" applyFill="1" applyAlignment="1">
      <alignment horizontal="left"/>
    </xf>
    <xf numFmtId="2" fontId="9" fillId="2" borderId="0" xfId="1" applyNumberFormat="1" applyFont="1" applyFill="1" applyAlignment="1">
      <alignment horizontal="right"/>
    </xf>
    <xf numFmtId="0" fontId="7" fillId="0" borderId="0" xfId="1" applyFont="1"/>
    <xf numFmtId="0" fontId="7" fillId="0" borderId="0" xfId="0" applyFont="1"/>
    <xf numFmtId="0" fontId="7" fillId="0" borderId="7" xfId="1" applyFont="1" applyBorder="1"/>
    <xf numFmtId="0" fontId="8" fillId="0" borderId="0" xfId="1" applyFont="1" applyAlignment="1">
      <alignment horizontal="left"/>
    </xf>
    <xf numFmtId="0" fontId="9" fillId="2" borderId="0" xfId="0" quotePrefix="1" applyFont="1" applyFill="1" applyAlignment="1">
      <alignment horizontal="left"/>
    </xf>
    <xf numFmtId="0" fontId="7" fillId="2" borderId="0" xfId="0" applyFont="1" applyFill="1"/>
    <xf numFmtId="0" fontId="8" fillId="2" borderId="0" xfId="0" applyFont="1" applyFill="1" applyAlignment="1">
      <alignment horizontal="left"/>
    </xf>
    <xf numFmtId="0" fontId="9" fillId="2" borderId="0" xfId="0" applyFont="1" applyFill="1" applyAlignment="1">
      <alignment horizontal="left"/>
    </xf>
    <xf numFmtId="2" fontId="9" fillId="2" borderId="0" xfId="0" applyNumberFormat="1" applyFont="1" applyFill="1" applyAlignment="1">
      <alignment horizontal="right"/>
    </xf>
    <xf numFmtId="0" fontId="9" fillId="2" borderId="6" xfId="1" applyFont="1" applyFill="1" applyBorder="1" applyAlignment="1">
      <alignment horizontal="left"/>
    </xf>
    <xf numFmtId="0" fontId="7" fillId="2" borderId="6" xfId="1" applyFont="1" applyFill="1" applyBorder="1"/>
    <xf numFmtId="0" fontId="8" fillId="2" borderId="6" xfId="1" applyFont="1" applyFill="1" applyBorder="1" applyAlignment="1">
      <alignment horizontal="left"/>
    </xf>
    <xf numFmtId="2" fontId="9" fillId="2" borderId="6" xfId="1" applyNumberFormat="1" applyFont="1" applyFill="1" applyBorder="1" applyAlignment="1">
      <alignment horizontal="right"/>
    </xf>
    <xf numFmtId="0" fontId="10" fillId="0" borderId="0" xfId="1" applyFont="1" applyAlignment="1">
      <alignment horizontal="left"/>
    </xf>
    <xf numFmtId="0" fontId="10" fillId="0" borderId="0" xfId="1" applyFont="1" applyAlignment="1">
      <alignment horizontal="right"/>
    </xf>
    <xf numFmtId="2" fontId="9" fillId="0" borderId="0" xfId="1" applyNumberFormat="1" applyFont="1" applyAlignment="1">
      <alignment horizontal="right"/>
    </xf>
    <xf numFmtId="2" fontId="8" fillId="2" borderId="2" xfId="1" applyNumberFormat="1" applyFont="1" applyFill="1" applyBorder="1" applyAlignment="1">
      <alignment horizontal="right"/>
    </xf>
    <xf numFmtId="0" fontId="11" fillId="2" borderId="4" xfId="1" applyFont="1" applyFill="1" applyBorder="1"/>
    <xf numFmtId="0" fontId="7" fillId="0" borderId="0" xfId="1" applyFont="1" applyBorder="1"/>
    <xf numFmtId="2" fontId="9" fillId="0" borderId="10" xfId="1" applyNumberFormat="1" applyFont="1" applyBorder="1" applyAlignment="1">
      <alignment horizontal="right"/>
    </xf>
    <xf numFmtId="0" fontId="8" fillId="0" borderId="8" xfId="1" applyFont="1" applyBorder="1" applyAlignment="1">
      <alignment horizontal="left"/>
    </xf>
    <xf numFmtId="2" fontId="8" fillId="2" borderId="4" xfId="1" applyNumberFormat="1" applyFont="1" applyFill="1" applyBorder="1" applyAlignment="1">
      <alignment horizontal="right"/>
    </xf>
    <xf numFmtId="0" fontId="7" fillId="0" borderId="0" xfId="1" applyFont="1" applyFill="1"/>
    <xf numFmtId="2" fontId="9" fillId="0" borderId="0" xfId="1" applyNumberFormat="1" applyFont="1" applyFill="1" applyAlignment="1">
      <alignment horizontal="right"/>
    </xf>
    <xf numFmtId="0" fontId="7" fillId="0" borderId="9" xfId="1" applyFont="1" applyBorder="1"/>
    <xf numFmtId="0" fontId="7" fillId="0" borderId="10" xfId="1" applyFont="1" applyBorder="1"/>
    <xf numFmtId="0" fontId="8" fillId="0" borderId="10" xfId="1" applyFont="1" applyBorder="1" applyAlignment="1">
      <alignment horizontal="left"/>
    </xf>
    <xf numFmtId="2" fontId="8" fillId="4" borderId="2" xfId="1" applyNumberFormat="1" applyFont="1" applyFill="1" applyBorder="1" applyAlignment="1">
      <alignment horizontal="right"/>
    </xf>
    <xf numFmtId="0" fontId="11" fillId="4" borderId="4" xfId="1" applyFont="1" applyFill="1" applyBorder="1"/>
    <xf numFmtId="2" fontId="9" fillId="0" borderId="10" xfId="1" applyNumberFormat="1" applyFont="1" applyFill="1" applyBorder="1" applyAlignment="1">
      <alignment horizontal="left"/>
    </xf>
    <xf numFmtId="0" fontId="7" fillId="0" borderId="10" xfId="1" applyFont="1" applyFill="1" applyBorder="1" applyAlignment="1">
      <alignment horizontal="left"/>
    </xf>
    <xf numFmtId="0" fontId="7" fillId="3" borderId="2" xfId="1" applyFont="1" applyFill="1" applyBorder="1"/>
    <xf numFmtId="0" fontId="7" fillId="3" borderId="3" xfId="1" applyFont="1" applyFill="1" applyBorder="1"/>
    <xf numFmtId="0" fontId="8" fillId="3" borderId="3" xfId="1" applyFont="1" applyFill="1" applyBorder="1" applyAlignment="1">
      <alignment horizontal="left"/>
    </xf>
    <xf numFmtId="0" fontId="3" fillId="0" borderId="0" xfId="1" applyFont="1" applyFill="1" applyBorder="1"/>
    <xf numFmtId="0" fontId="3" fillId="0" borderId="0" xfId="0" applyFont="1" applyFill="1"/>
    <xf numFmtId="0" fontId="5" fillId="2" borderId="0" xfId="0" applyFont="1" applyFill="1" applyAlignment="1">
      <alignment horizontal="left"/>
    </xf>
    <xf numFmtId="0" fontId="3" fillId="2" borderId="0" xfId="0" applyFont="1" applyFill="1"/>
    <xf numFmtId="0" fontId="4" fillId="2" borderId="0" xfId="0" applyFont="1" applyFill="1" applyAlignment="1">
      <alignment horizontal="left"/>
    </xf>
    <xf numFmtId="2" fontId="5" fillId="2" borderId="0" xfId="0" applyNumberFormat="1" applyFont="1" applyFill="1" applyAlignment="1">
      <alignment horizontal="right"/>
    </xf>
    <xf numFmtId="0" fontId="6" fillId="0" borderId="0" xfId="0" applyFont="1" applyAlignment="1">
      <alignment horizontal="left"/>
    </xf>
    <xf numFmtId="0" fontId="3" fillId="0" borderId="0" xfId="0" applyFont="1"/>
    <xf numFmtId="0" fontId="6" fillId="0" borderId="0" xfId="0" applyFont="1" applyAlignment="1">
      <alignment horizontal="right"/>
    </xf>
    <xf numFmtId="0" fontId="4" fillId="0" borderId="0" xfId="1" applyFont="1" applyFill="1" applyAlignment="1">
      <alignment horizontal="left"/>
    </xf>
    <xf numFmtId="2" fontId="8" fillId="2" borderId="0" xfId="1" applyNumberFormat="1" applyFont="1" applyFill="1" applyAlignment="1">
      <alignment horizontal="right"/>
    </xf>
    <xf numFmtId="0" fontId="9" fillId="2" borderId="6" xfId="1" quotePrefix="1" applyFont="1" applyFill="1" applyBorder="1" applyAlignment="1">
      <alignment horizontal="left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14" fontId="9" fillId="0" borderId="0" xfId="1" applyNumberFormat="1" applyFont="1" applyAlignment="1">
      <alignment horizontal="left"/>
    </xf>
    <xf numFmtId="0" fontId="9" fillId="0" borderId="0" xfId="1" applyFont="1" applyAlignment="1">
      <alignment horizontal="left"/>
    </xf>
  </cellXfs>
  <cellStyles count="2">
    <cellStyle name="Normal" xfId="0" builtinId="0"/>
    <cellStyle name="Normal 6" xfId="1" xr:uid="{BB45B11B-57CE-4183-8EB5-01669020F8C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"/>
  <sheetViews>
    <sheetView tabSelected="1" view="pageBreakPreview" zoomScaleNormal="100" zoomScaleSheetLayoutView="100" workbookViewId="0">
      <selection activeCell="A23" sqref="A23:H26"/>
    </sheetView>
  </sheetViews>
  <sheetFormatPr defaultRowHeight="15" x14ac:dyDescent="0.25"/>
  <cols>
    <col min="1" max="1" width="23" customWidth="1"/>
    <col min="2" max="2" width="38.140625" customWidth="1"/>
    <col min="3" max="3" width="13.5703125" customWidth="1"/>
    <col min="4" max="4" width="39.85546875" customWidth="1"/>
    <col min="5" max="5" width="75.28515625" customWidth="1"/>
    <col min="6" max="6" width="13.7109375" customWidth="1"/>
    <col min="7" max="7" width="14.5703125" customWidth="1"/>
    <col min="8" max="8" width="13.28515625" customWidth="1"/>
  </cols>
  <sheetData>
    <row r="1" spans="1:8" x14ac:dyDescent="0.25">
      <c r="A1" s="1" t="s">
        <v>52</v>
      </c>
    </row>
    <row r="3" spans="1:8" x14ac:dyDescent="0.25">
      <c r="A3" s="1" t="s">
        <v>16</v>
      </c>
    </row>
    <row r="5" spans="1:8" ht="32.25" customHeight="1" x14ac:dyDescent="0.25">
      <c r="A5" s="170" t="s">
        <v>25</v>
      </c>
      <c r="B5" s="170"/>
      <c r="C5" s="170"/>
      <c r="D5" s="170"/>
      <c r="E5" s="170"/>
      <c r="F5" s="170"/>
      <c r="G5" s="170"/>
      <c r="H5" s="170"/>
    </row>
    <row r="7" spans="1:8" x14ac:dyDescent="0.25">
      <c r="A7" s="1" t="s">
        <v>0</v>
      </c>
    </row>
    <row r="8" spans="1:8" x14ac:dyDescent="0.25">
      <c r="A8" s="2" t="s">
        <v>1</v>
      </c>
      <c r="B8" s="4" t="s">
        <v>10</v>
      </c>
      <c r="C8" s="3" t="s">
        <v>42</v>
      </c>
      <c r="D8" s="2" t="s">
        <v>2</v>
      </c>
      <c r="E8" s="2" t="s">
        <v>3</v>
      </c>
      <c r="F8" s="2" t="s">
        <v>4</v>
      </c>
      <c r="G8" s="2" t="s">
        <v>5</v>
      </c>
      <c r="H8" s="4" t="s">
        <v>6</v>
      </c>
    </row>
    <row r="9" spans="1:8" ht="65.25" customHeight="1" x14ac:dyDescent="0.25">
      <c r="A9" s="129" t="s">
        <v>582</v>
      </c>
      <c r="B9" s="129" t="s">
        <v>12</v>
      </c>
      <c r="C9" s="130">
        <f>Procurement!P38</f>
        <v>143189.96</v>
      </c>
      <c r="D9" s="131" t="s">
        <v>9</v>
      </c>
      <c r="E9" s="131" t="s">
        <v>19</v>
      </c>
      <c r="F9" s="132">
        <v>42826</v>
      </c>
      <c r="G9" s="133" t="s">
        <v>8</v>
      </c>
      <c r="H9" s="133" t="s">
        <v>30</v>
      </c>
    </row>
    <row r="10" spans="1:8" ht="60" customHeight="1" x14ac:dyDescent="0.25">
      <c r="A10" s="134" t="s">
        <v>582</v>
      </c>
      <c r="B10" s="131" t="s">
        <v>24</v>
      </c>
      <c r="C10" s="130">
        <f>Procurement!P46</f>
        <v>7453.42</v>
      </c>
      <c r="D10" s="134" t="s">
        <v>11</v>
      </c>
      <c r="E10" s="135" t="s">
        <v>35</v>
      </c>
      <c r="F10" s="132">
        <v>37742</v>
      </c>
      <c r="G10" s="133" t="s">
        <v>8</v>
      </c>
      <c r="H10" s="133" t="s">
        <v>30</v>
      </c>
    </row>
    <row r="11" spans="1:8" ht="72" customHeight="1" x14ac:dyDescent="0.25">
      <c r="A11" s="134" t="s">
        <v>582</v>
      </c>
      <c r="B11" s="131" t="s">
        <v>20</v>
      </c>
      <c r="C11" s="136">
        <f>Procurement!P112</f>
        <v>73232</v>
      </c>
      <c r="D11" s="131" t="s">
        <v>596</v>
      </c>
      <c r="E11" s="135" t="s">
        <v>26</v>
      </c>
      <c r="F11" s="132" t="s">
        <v>8</v>
      </c>
      <c r="G11" s="133" t="s">
        <v>8</v>
      </c>
      <c r="H11" s="137" t="s">
        <v>21</v>
      </c>
    </row>
    <row r="12" spans="1:8" ht="72" customHeight="1" x14ac:dyDescent="0.25">
      <c r="A12" s="134" t="s">
        <v>582</v>
      </c>
      <c r="B12" s="131" t="s">
        <v>583</v>
      </c>
      <c r="C12" s="136">
        <f>Procurement!P124</f>
        <v>15330</v>
      </c>
      <c r="D12" s="138" t="s">
        <v>597</v>
      </c>
      <c r="E12" s="131" t="s">
        <v>603</v>
      </c>
      <c r="F12" s="132">
        <v>44256</v>
      </c>
      <c r="G12" s="132">
        <v>44593</v>
      </c>
      <c r="H12" s="137" t="s">
        <v>30</v>
      </c>
    </row>
    <row r="13" spans="1:8" ht="60" customHeight="1" x14ac:dyDescent="0.25">
      <c r="A13" s="131" t="s">
        <v>7</v>
      </c>
      <c r="B13" s="131" t="s">
        <v>53</v>
      </c>
      <c r="C13" s="130">
        <f>Procurement!P418</f>
        <v>9498</v>
      </c>
      <c r="D13" s="134" t="s">
        <v>54</v>
      </c>
      <c r="E13" s="131" t="s">
        <v>55</v>
      </c>
      <c r="F13" s="132">
        <v>44256</v>
      </c>
      <c r="G13" s="132">
        <v>44531</v>
      </c>
      <c r="H13" s="132" t="s">
        <v>30</v>
      </c>
    </row>
    <row r="14" spans="1:8" ht="70.5" customHeight="1" x14ac:dyDescent="0.25">
      <c r="A14" s="134" t="s">
        <v>18</v>
      </c>
      <c r="B14" s="134" t="s">
        <v>23</v>
      </c>
      <c r="C14" s="139">
        <f>Procurement!P134</f>
        <v>25483.88</v>
      </c>
      <c r="D14" s="134" t="s">
        <v>17</v>
      </c>
      <c r="E14" s="131" t="s">
        <v>50</v>
      </c>
      <c r="F14" s="132">
        <v>43800</v>
      </c>
      <c r="G14" s="132">
        <v>45627</v>
      </c>
      <c r="H14" s="132">
        <v>45627</v>
      </c>
    </row>
    <row r="15" spans="1:8" ht="57.75" customHeight="1" x14ac:dyDescent="0.25">
      <c r="A15" s="134" t="s">
        <v>13</v>
      </c>
      <c r="B15" s="131" t="s">
        <v>22</v>
      </c>
      <c r="C15" s="130">
        <f>Procurement!P141</f>
        <v>19847.550000000003</v>
      </c>
      <c r="D15" s="134" t="s">
        <v>14</v>
      </c>
      <c r="E15" s="131" t="s">
        <v>51</v>
      </c>
      <c r="F15" s="132">
        <v>42125</v>
      </c>
      <c r="G15" s="132">
        <v>45047</v>
      </c>
      <c r="H15" s="132">
        <v>44986</v>
      </c>
    </row>
    <row r="16" spans="1:8" ht="38.25" customHeight="1" x14ac:dyDescent="0.25">
      <c r="A16" s="134" t="s">
        <v>13</v>
      </c>
      <c r="B16" s="131" t="s">
        <v>36</v>
      </c>
      <c r="C16" s="130">
        <f>Procurement!P218</f>
        <v>14509.380000000003</v>
      </c>
      <c r="D16" s="134" t="s">
        <v>37</v>
      </c>
      <c r="E16" s="135" t="s">
        <v>47</v>
      </c>
      <c r="F16" s="140">
        <v>2004</v>
      </c>
      <c r="G16" s="141" t="s">
        <v>8</v>
      </c>
      <c r="H16" s="132" t="s">
        <v>30</v>
      </c>
    </row>
    <row r="17" spans="1:8" ht="61.5" customHeight="1" x14ac:dyDescent="0.25">
      <c r="A17" s="131" t="s">
        <v>13</v>
      </c>
      <c r="B17" s="131" t="s">
        <v>49</v>
      </c>
      <c r="C17" s="130">
        <f>Procurement!P146</f>
        <v>6703.6</v>
      </c>
      <c r="D17" s="134" t="s">
        <v>15</v>
      </c>
      <c r="E17" s="131" t="s">
        <v>27</v>
      </c>
      <c r="F17" s="132">
        <v>44682</v>
      </c>
      <c r="G17" s="132">
        <v>45777</v>
      </c>
      <c r="H17" s="132">
        <v>45777</v>
      </c>
    </row>
    <row r="18" spans="1:8" ht="45" customHeight="1" x14ac:dyDescent="0.25">
      <c r="A18" s="131" t="s">
        <v>13</v>
      </c>
      <c r="B18" s="131" t="s">
        <v>32</v>
      </c>
      <c r="C18" s="130">
        <f>Procurement!O234</f>
        <v>6894.2799999999988</v>
      </c>
      <c r="D18" s="134" t="s">
        <v>33</v>
      </c>
      <c r="E18" s="131" t="s">
        <v>34</v>
      </c>
      <c r="F18" s="140">
        <v>1980</v>
      </c>
      <c r="G18" s="141" t="s">
        <v>8</v>
      </c>
      <c r="H18" s="132" t="s">
        <v>30</v>
      </c>
    </row>
    <row r="19" spans="1:8" ht="42.75" customHeight="1" x14ac:dyDescent="0.25">
      <c r="A19" s="131" t="s">
        <v>31</v>
      </c>
      <c r="B19" s="131" t="s">
        <v>28</v>
      </c>
      <c r="C19" s="130">
        <f>Procurement!P403</f>
        <v>10861.699999999999</v>
      </c>
      <c r="D19" s="134" t="s">
        <v>29</v>
      </c>
      <c r="E19" s="131" t="s">
        <v>34</v>
      </c>
      <c r="F19" s="140">
        <v>1980</v>
      </c>
      <c r="G19" s="141" t="s">
        <v>8</v>
      </c>
      <c r="H19" s="132" t="s">
        <v>30</v>
      </c>
    </row>
    <row r="20" spans="1:8" ht="50.25" customHeight="1" x14ac:dyDescent="0.25">
      <c r="A20" s="131" t="s">
        <v>48</v>
      </c>
      <c r="B20" s="131" t="s">
        <v>38</v>
      </c>
      <c r="C20" s="130">
        <f>Procurement!P277</f>
        <v>10246</v>
      </c>
      <c r="D20" s="134" t="s">
        <v>39</v>
      </c>
      <c r="E20" s="131" t="s">
        <v>40</v>
      </c>
      <c r="F20" s="132">
        <v>43313</v>
      </c>
      <c r="G20" s="141" t="s">
        <v>8</v>
      </c>
      <c r="H20" s="132" t="s">
        <v>30</v>
      </c>
    </row>
    <row r="21" spans="1:8" ht="27.75" customHeight="1" x14ac:dyDescent="0.25">
      <c r="A21" s="1" t="s">
        <v>594</v>
      </c>
    </row>
    <row r="22" spans="1:8" ht="47.25" customHeight="1" x14ac:dyDescent="0.25">
      <c r="A22" s="4" t="s">
        <v>41</v>
      </c>
      <c r="B22" s="4" t="s">
        <v>10</v>
      </c>
      <c r="C22" s="3" t="s">
        <v>42</v>
      </c>
      <c r="D22" s="2" t="s">
        <v>2</v>
      </c>
      <c r="E22" s="2" t="s">
        <v>3</v>
      </c>
      <c r="F22" s="2" t="s">
        <v>4</v>
      </c>
      <c r="G22" s="2" t="s">
        <v>5</v>
      </c>
      <c r="H22" s="4" t="s">
        <v>6</v>
      </c>
    </row>
    <row r="23" spans="1:8" ht="45" x14ac:dyDescent="0.25">
      <c r="A23" s="142" t="s">
        <v>44</v>
      </c>
      <c r="B23" s="134" t="s">
        <v>45</v>
      </c>
      <c r="C23" s="143">
        <f>Procurement!P463</f>
        <v>24001.07</v>
      </c>
      <c r="D23" s="134" t="s">
        <v>46</v>
      </c>
      <c r="E23" s="131" t="s">
        <v>581</v>
      </c>
      <c r="F23" s="133" t="s">
        <v>30</v>
      </c>
      <c r="G23" s="133" t="s">
        <v>30</v>
      </c>
      <c r="H23" s="133" t="s">
        <v>30</v>
      </c>
    </row>
    <row r="24" spans="1:8" ht="49.5" customHeight="1" x14ac:dyDescent="0.25">
      <c r="A24" s="144" t="s">
        <v>588</v>
      </c>
      <c r="B24" s="134" t="s">
        <v>592</v>
      </c>
      <c r="C24" s="143">
        <f>Procurement!P468</f>
        <v>12067</v>
      </c>
      <c r="D24" s="134" t="s">
        <v>17</v>
      </c>
      <c r="E24" s="131" t="s">
        <v>602</v>
      </c>
      <c r="F24" s="132">
        <v>44501</v>
      </c>
      <c r="G24" s="132">
        <v>44501</v>
      </c>
      <c r="H24" s="133" t="s">
        <v>43</v>
      </c>
    </row>
    <row r="25" spans="1:8" ht="50.25" customHeight="1" x14ac:dyDescent="0.25">
      <c r="A25" s="144" t="s">
        <v>589</v>
      </c>
      <c r="B25" s="134" t="s">
        <v>593</v>
      </c>
      <c r="C25" s="143">
        <f>Procurement!P474</f>
        <v>52868.68</v>
      </c>
      <c r="D25" s="145" t="s">
        <v>598</v>
      </c>
      <c r="E25" s="131" t="s">
        <v>600</v>
      </c>
      <c r="F25" s="132">
        <v>44409</v>
      </c>
      <c r="G25" s="132">
        <v>44562</v>
      </c>
      <c r="H25" s="133" t="s">
        <v>43</v>
      </c>
    </row>
    <row r="26" spans="1:8" ht="30" x14ac:dyDescent="0.25">
      <c r="A26" s="144" t="s">
        <v>590</v>
      </c>
      <c r="B26" s="134" t="s">
        <v>591</v>
      </c>
      <c r="C26" s="146">
        <f>Procurement!P478</f>
        <v>17431.97</v>
      </c>
      <c r="D26" s="138" t="s">
        <v>599</v>
      </c>
      <c r="E26" s="131" t="s">
        <v>601</v>
      </c>
      <c r="F26" s="132">
        <v>44287</v>
      </c>
      <c r="G26" s="132">
        <v>44378</v>
      </c>
      <c r="H26" s="133" t="s">
        <v>43</v>
      </c>
    </row>
  </sheetData>
  <mergeCells count="1">
    <mergeCell ref="A5:H5"/>
  </mergeCells>
  <pageMargins left="0.70866141732283472" right="0.70866141732283472" top="0.74803149606299213" bottom="0.74803149606299213" header="0.31496062992125984" footer="0.31496062992125984"/>
  <pageSetup paperSize="9" scale="49" fitToHeight="2" orientation="landscape" r:id="rId1"/>
  <rowBreaks count="1" manualBreakCount="1">
    <brk id="20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T479"/>
  <sheetViews>
    <sheetView topLeftCell="A436" workbookViewId="0">
      <selection activeCell="O357" sqref="O357:P357"/>
    </sheetView>
  </sheetViews>
  <sheetFormatPr defaultRowHeight="15" x14ac:dyDescent="0.25"/>
  <cols>
    <col min="10" max="10" width="32.5703125" customWidth="1"/>
    <col min="16" max="16" width="11.7109375" customWidth="1"/>
    <col min="18" max="18" width="9.140625" style="101"/>
  </cols>
  <sheetData>
    <row r="1" spans="1:19" x14ac:dyDescent="0.25">
      <c r="A1" s="1" t="s">
        <v>584</v>
      </c>
    </row>
    <row r="3" spans="1:19" ht="15.75" thickBot="1" x14ac:dyDescent="0.3"/>
    <row r="4" spans="1:19" ht="15.75" thickBot="1" x14ac:dyDescent="0.3">
      <c r="A4" s="9" t="s">
        <v>568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41"/>
    </row>
    <row r="5" spans="1:19" x14ac:dyDescent="0.25">
      <c r="A5" s="11"/>
      <c r="B5" s="12" t="s">
        <v>56</v>
      </c>
      <c r="C5" s="195" t="s">
        <v>79</v>
      </c>
      <c r="D5" s="196"/>
      <c r="E5" s="197" t="s">
        <v>57</v>
      </c>
      <c r="F5" s="196"/>
      <c r="G5" s="195" t="s">
        <v>80</v>
      </c>
      <c r="H5" s="196"/>
      <c r="I5" s="196"/>
      <c r="J5" s="196"/>
      <c r="K5" s="196"/>
      <c r="L5" s="196"/>
      <c r="M5" s="14"/>
      <c r="N5" s="197"/>
      <c r="O5" s="196"/>
      <c r="P5" s="196"/>
      <c r="Q5" s="198"/>
      <c r="R5" s="196"/>
      <c r="S5" s="41"/>
    </row>
    <row r="6" spans="1:19" x14ac:dyDescent="0.25">
      <c r="A6" s="15"/>
      <c r="B6" s="16" t="s">
        <v>58</v>
      </c>
      <c r="C6" s="16" t="s">
        <v>59</v>
      </c>
      <c r="D6" s="16" t="s">
        <v>60</v>
      </c>
      <c r="E6" s="17"/>
      <c r="F6" s="16" t="s">
        <v>61</v>
      </c>
      <c r="G6" s="16" t="s">
        <v>62</v>
      </c>
      <c r="H6" s="17"/>
      <c r="I6" s="226" t="s">
        <v>63</v>
      </c>
      <c r="J6" s="227"/>
      <c r="K6" s="18" t="s">
        <v>64</v>
      </c>
      <c r="L6" s="228" t="s">
        <v>65</v>
      </c>
      <c r="M6" s="227"/>
      <c r="N6" s="228" t="s">
        <v>66</v>
      </c>
      <c r="O6" s="227"/>
      <c r="P6" s="228" t="s">
        <v>67</v>
      </c>
      <c r="Q6" s="227"/>
      <c r="R6" s="102" t="s">
        <v>68</v>
      </c>
      <c r="S6" s="41"/>
    </row>
    <row r="7" spans="1:19" x14ac:dyDescent="0.25">
      <c r="A7" s="124"/>
      <c r="B7" s="95">
        <v>77686</v>
      </c>
      <c r="C7" s="128" t="s">
        <v>81</v>
      </c>
      <c r="D7" s="174">
        <v>44296</v>
      </c>
      <c r="E7" s="172"/>
      <c r="F7" s="128" t="s">
        <v>82</v>
      </c>
      <c r="G7" s="171" t="s">
        <v>83</v>
      </c>
      <c r="H7" s="172"/>
      <c r="I7" s="171" t="s">
        <v>84</v>
      </c>
      <c r="J7" s="172"/>
      <c r="K7" s="96">
        <v>0</v>
      </c>
      <c r="L7" s="97" t="s">
        <v>71</v>
      </c>
      <c r="M7" s="173">
        <v>10876.33</v>
      </c>
      <c r="N7" s="172"/>
      <c r="O7" s="173">
        <v>10876.33</v>
      </c>
      <c r="P7" s="172"/>
      <c r="Q7" s="221"/>
      <c r="R7" s="221"/>
      <c r="S7" s="41"/>
    </row>
    <row r="8" spans="1:19" x14ac:dyDescent="0.25">
      <c r="A8" s="124"/>
      <c r="B8" s="95">
        <v>77895</v>
      </c>
      <c r="C8" s="128" t="s">
        <v>81</v>
      </c>
      <c r="D8" s="174">
        <v>44326</v>
      </c>
      <c r="E8" s="172"/>
      <c r="F8" s="128" t="s">
        <v>82</v>
      </c>
      <c r="G8" s="171" t="s">
        <v>83</v>
      </c>
      <c r="H8" s="172"/>
      <c r="I8" s="171" t="s">
        <v>85</v>
      </c>
      <c r="J8" s="172"/>
      <c r="K8" s="96">
        <v>0</v>
      </c>
      <c r="L8" s="97" t="s">
        <v>71</v>
      </c>
      <c r="M8" s="173">
        <v>10876.33</v>
      </c>
      <c r="N8" s="172"/>
      <c r="O8" s="173">
        <v>10876.33</v>
      </c>
      <c r="P8" s="172"/>
      <c r="Q8" s="221"/>
      <c r="R8" s="221"/>
      <c r="S8" s="41"/>
    </row>
    <row r="9" spans="1:19" x14ac:dyDescent="0.25">
      <c r="A9" s="124"/>
      <c r="B9" s="95">
        <v>78395</v>
      </c>
      <c r="C9" s="128" t="s">
        <v>81</v>
      </c>
      <c r="D9" s="174">
        <v>44357</v>
      </c>
      <c r="E9" s="172"/>
      <c r="F9" s="128" t="s">
        <v>82</v>
      </c>
      <c r="G9" s="171" t="s">
        <v>83</v>
      </c>
      <c r="H9" s="172"/>
      <c r="I9" s="171" t="s">
        <v>86</v>
      </c>
      <c r="J9" s="172"/>
      <c r="K9" s="96">
        <v>0</v>
      </c>
      <c r="L9" s="97" t="s">
        <v>71</v>
      </c>
      <c r="M9" s="173">
        <v>10876.33</v>
      </c>
      <c r="N9" s="172"/>
      <c r="O9" s="173">
        <v>10876.33</v>
      </c>
      <c r="P9" s="172"/>
      <c r="Q9" s="221"/>
      <c r="R9" s="221"/>
      <c r="S9" s="41"/>
    </row>
    <row r="10" spans="1:19" x14ac:dyDescent="0.25">
      <c r="A10" s="124"/>
      <c r="B10" s="95">
        <v>78869</v>
      </c>
      <c r="C10" s="128" t="s">
        <v>81</v>
      </c>
      <c r="D10" s="174">
        <v>44387</v>
      </c>
      <c r="E10" s="172"/>
      <c r="F10" s="128" t="s">
        <v>82</v>
      </c>
      <c r="G10" s="171" t="s">
        <v>83</v>
      </c>
      <c r="H10" s="172"/>
      <c r="I10" s="171" t="s">
        <v>87</v>
      </c>
      <c r="J10" s="172"/>
      <c r="K10" s="96">
        <v>0</v>
      </c>
      <c r="L10" s="97" t="s">
        <v>71</v>
      </c>
      <c r="M10" s="173">
        <v>10876.33</v>
      </c>
      <c r="N10" s="172"/>
      <c r="O10" s="173">
        <v>10876.33</v>
      </c>
      <c r="P10" s="172"/>
      <c r="Q10" s="221"/>
      <c r="R10" s="221"/>
      <c r="S10" s="41"/>
    </row>
    <row r="11" spans="1:19" x14ac:dyDescent="0.25">
      <c r="A11" s="124"/>
      <c r="B11" s="95">
        <v>79279</v>
      </c>
      <c r="C11" s="128" t="s">
        <v>81</v>
      </c>
      <c r="D11" s="174">
        <v>44418</v>
      </c>
      <c r="E11" s="172"/>
      <c r="F11" s="128" t="s">
        <v>82</v>
      </c>
      <c r="G11" s="171" t="s">
        <v>83</v>
      </c>
      <c r="H11" s="172"/>
      <c r="I11" s="171" t="s">
        <v>88</v>
      </c>
      <c r="J11" s="172"/>
      <c r="K11" s="96">
        <v>0</v>
      </c>
      <c r="L11" s="97" t="s">
        <v>71</v>
      </c>
      <c r="M11" s="173">
        <v>10876.33</v>
      </c>
      <c r="N11" s="172"/>
      <c r="O11" s="173">
        <v>10876.33</v>
      </c>
      <c r="P11" s="172"/>
      <c r="Q11" s="221"/>
      <c r="R11" s="221"/>
      <c r="S11" s="41"/>
    </row>
    <row r="12" spans="1:19" x14ac:dyDescent="0.25">
      <c r="A12" s="124"/>
      <c r="B12" s="95">
        <v>79806</v>
      </c>
      <c r="C12" s="128" t="s">
        <v>81</v>
      </c>
      <c r="D12" s="174">
        <v>44449</v>
      </c>
      <c r="E12" s="172"/>
      <c r="F12" s="128" t="s">
        <v>82</v>
      </c>
      <c r="G12" s="171" t="s">
        <v>83</v>
      </c>
      <c r="H12" s="172"/>
      <c r="I12" s="171" t="s">
        <v>89</v>
      </c>
      <c r="J12" s="172"/>
      <c r="K12" s="96">
        <v>0</v>
      </c>
      <c r="L12" s="97" t="s">
        <v>71</v>
      </c>
      <c r="M12" s="173">
        <v>10876.33</v>
      </c>
      <c r="N12" s="172"/>
      <c r="O12" s="173">
        <v>10876.33</v>
      </c>
      <c r="P12" s="172"/>
      <c r="Q12" s="221"/>
      <c r="R12" s="221"/>
      <c r="S12" s="41"/>
    </row>
    <row r="13" spans="1:19" x14ac:dyDescent="0.25">
      <c r="A13" s="124"/>
      <c r="B13" s="95">
        <v>80275</v>
      </c>
      <c r="C13" s="128" t="s">
        <v>81</v>
      </c>
      <c r="D13" s="174">
        <v>44479</v>
      </c>
      <c r="E13" s="172"/>
      <c r="F13" s="128" t="s">
        <v>82</v>
      </c>
      <c r="G13" s="171" t="s">
        <v>83</v>
      </c>
      <c r="H13" s="172"/>
      <c r="I13" s="171" t="s">
        <v>90</v>
      </c>
      <c r="J13" s="172"/>
      <c r="K13" s="96">
        <v>0</v>
      </c>
      <c r="L13" s="97" t="s">
        <v>71</v>
      </c>
      <c r="M13" s="173">
        <v>10876.33</v>
      </c>
      <c r="N13" s="172"/>
      <c r="O13" s="173">
        <v>10876.33</v>
      </c>
      <c r="P13" s="172"/>
      <c r="Q13" s="221"/>
      <c r="R13" s="221"/>
      <c r="S13" s="41"/>
    </row>
    <row r="14" spans="1:19" x14ac:dyDescent="0.25">
      <c r="A14" s="124"/>
      <c r="B14" s="95">
        <v>80546</v>
      </c>
      <c r="C14" s="128" t="s">
        <v>81</v>
      </c>
      <c r="D14" s="174">
        <v>44510</v>
      </c>
      <c r="E14" s="172"/>
      <c r="F14" s="128" t="s">
        <v>82</v>
      </c>
      <c r="G14" s="171" t="s">
        <v>83</v>
      </c>
      <c r="H14" s="172"/>
      <c r="I14" s="171" t="s">
        <v>91</v>
      </c>
      <c r="J14" s="172"/>
      <c r="K14" s="96">
        <v>0</v>
      </c>
      <c r="L14" s="97" t="s">
        <v>71</v>
      </c>
      <c r="M14" s="173">
        <v>10876.33</v>
      </c>
      <c r="N14" s="172"/>
      <c r="O14" s="173">
        <v>10876.33</v>
      </c>
      <c r="P14" s="172"/>
      <c r="Q14" s="221"/>
      <c r="R14" s="221"/>
      <c r="S14" s="41"/>
    </row>
    <row r="15" spans="1:19" x14ac:dyDescent="0.25">
      <c r="A15" s="124"/>
      <c r="B15" s="95">
        <v>80976</v>
      </c>
      <c r="C15" s="128" t="s">
        <v>81</v>
      </c>
      <c r="D15" s="174">
        <v>44540</v>
      </c>
      <c r="E15" s="172"/>
      <c r="F15" s="128" t="s">
        <v>82</v>
      </c>
      <c r="G15" s="171" t="s">
        <v>83</v>
      </c>
      <c r="H15" s="172"/>
      <c r="I15" s="171" t="s">
        <v>92</v>
      </c>
      <c r="J15" s="172"/>
      <c r="K15" s="96">
        <v>0</v>
      </c>
      <c r="L15" s="97" t="s">
        <v>71</v>
      </c>
      <c r="M15" s="173">
        <v>10876.33</v>
      </c>
      <c r="N15" s="172"/>
      <c r="O15" s="173">
        <v>10876.33</v>
      </c>
      <c r="P15" s="172"/>
      <c r="Q15" s="221"/>
      <c r="R15" s="221"/>
      <c r="S15" s="41"/>
    </row>
    <row r="16" spans="1:19" x14ac:dyDescent="0.25">
      <c r="A16" s="124"/>
      <c r="B16" s="95">
        <v>81401</v>
      </c>
      <c r="C16" s="128" t="s">
        <v>81</v>
      </c>
      <c r="D16" s="174">
        <v>44544</v>
      </c>
      <c r="E16" s="172"/>
      <c r="F16" s="128" t="s">
        <v>82</v>
      </c>
      <c r="G16" s="171" t="s">
        <v>83</v>
      </c>
      <c r="H16" s="172"/>
      <c r="I16" s="171" t="s">
        <v>93</v>
      </c>
      <c r="J16" s="172"/>
      <c r="K16" s="96">
        <v>0</v>
      </c>
      <c r="L16" s="97" t="s">
        <v>71</v>
      </c>
      <c r="M16" s="173">
        <v>10876.33</v>
      </c>
      <c r="N16" s="172"/>
      <c r="O16" s="173">
        <v>10876.33</v>
      </c>
      <c r="P16" s="172"/>
      <c r="Q16" s="221"/>
      <c r="R16" s="221"/>
      <c r="S16" s="41"/>
    </row>
    <row r="17" spans="1:19" x14ac:dyDescent="0.25">
      <c r="A17" s="124"/>
      <c r="B17" s="95">
        <v>81906</v>
      </c>
      <c r="C17" s="128" t="s">
        <v>81</v>
      </c>
      <c r="D17" s="174">
        <v>44580</v>
      </c>
      <c r="E17" s="172"/>
      <c r="F17" s="128" t="s">
        <v>82</v>
      </c>
      <c r="G17" s="171" t="s">
        <v>83</v>
      </c>
      <c r="H17" s="172"/>
      <c r="I17" s="171" t="s">
        <v>94</v>
      </c>
      <c r="J17" s="172"/>
      <c r="K17" s="96">
        <v>0</v>
      </c>
      <c r="L17" s="97" t="s">
        <v>71</v>
      </c>
      <c r="M17" s="173">
        <v>1368</v>
      </c>
      <c r="N17" s="172"/>
      <c r="O17" s="173">
        <v>1368</v>
      </c>
      <c r="P17" s="172"/>
      <c r="Q17" s="221"/>
      <c r="R17" s="221"/>
      <c r="S17" s="41"/>
    </row>
    <row r="18" spans="1:19" x14ac:dyDescent="0.25">
      <c r="A18" s="124"/>
      <c r="B18" s="95">
        <v>81907</v>
      </c>
      <c r="C18" s="128" t="s">
        <v>81</v>
      </c>
      <c r="D18" s="174">
        <v>44602</v>
      </c>
      <c r="E18" s="172"/>
      <c r="F18" s="128" t="s">
        <v>82</v>
      </c>
      <c r="G18" s="171" t="s">
        <v>83</v>
      </c>
      <c r="H18" s="172"/>
      <c r="I18" s="171" t="s">
        <v>95</v>
      </c>
      <c r="J18" s="172"/>
      <c r="K18" s="96">
        <v>0</v>
      </c>
      <c r="L18" s="97" t="s">
        <v>71</v>
      </c>
      <c r="M18" s="173">
        <v>11028.33</v>
      </c>
      <c r="N18" s="172"/>
      <c r="O18" s="173">
        <v>11028.33</v>
      </c>
      <c r="P18" s="172"/>
      <c r="Q18" s="221"/>
      <c r="R18" s="221"/>
      <c r="S18" s="41"/>
    </row>
    <row r="19" spans="1:19" x14ac:dyDescent="0.25">
      <c r="A19" s="124"/>
      <c r="B19" s="95">
        <v>82399</v>
      </c>
      <c r="C19" s="128" t="s">
        <v>81</v>
      </c>
      <c r="D19" s="174">
        <v>44630</v>
      </c>
      <c r="E19" s="172"/>
      <c r="F19" s="128" t="s">
        <v>82</v>
      </c>
      <c r="G19" s="171" t="s">
        <v>83</v>
      </c>
      <c r="H19" s="172"/>
      <c r="I19" s="171" t="s">
        <v>96</v>
      </c>
      <c r="J19" s="172"/>
      <c r="K19" s="96">
        <v>0</v>
      </c>
      <c r="L19" s="97" t="s">
        <v>71</v>
      </c>
      <c r="M19" s="173">
        <v>11028.33</v>
      </c>
      <c r="N19" s="172"/>
      <c r="O19" s="173">
        <v>11028.33</v>
      </c>
      <c r="P19" s="172"/>
      <c r="Q19" s="221"/>
      <c r="R19" s="221"/>
      <c r="S19" s="41"/>
    </row>
    <row r="20" spans="1:19" x14ac:dyDescent="0.25">
      <c r="A20" s="172"/>
      <c r="B20" s="172"/>
      <c r="C20" s="172"/>
      <c r="D20" s="172"/>
      <c r="E20" s="172"/>
      <c r="F20" s="172"/>
      <c r="G20" s="172"/>
      <c r="H20" s="172"/>
      <c r="I20" s="172"/>
      <c r="J20" s="172"/>
      <c r="K20" s="172"/>
      <c r="L20" s="229" t="s">
        <v>73</v>
      </c>
      <c r="M20" s="172"/>
      <c r="N20" s="94"/>
      <c r="O20" s="230">
        <f>SUM(O7:P19)</f>
        <v>132187.96</v>
      </c>
      <c r="P20" s="230"/>
      <c r="Q20" s="227"/>
      <c r="R20" s="227"/>
      <c r="S20" s="41"/>
    </row>
    <row r="21" spans="1:19" x14ac:dyDescent="0.25">
      <c r="A21" s="20"/>
      <c r="B21" s="21" t="s">
        <v>56</v>
      </c>
      <c r="C21" s="222" t="s">
        <v>97</v>
      </c>
      <c r="D21" s="223"/>
      <c r="E21" s="224" t="s">
        <v>57</v>
      </c>
      <c r="F21" s="223"/>
      <c r="G21" s="222" t="s">
        <v>98</v>
      </c>
      <c r="H21" s="223"/>
      <c r="I21" s="223"/>
      <c r="J21" s="223"/>
      <c r="K21" s="223"/>
      <c r="L21" s="223"/>
      <c r="M21" s="22"/>
      <c r="N21" s="224"/>
      <c r="O21" s="223"/>
      <c r="P21" s="223"/>
      <c r="Q21" s="225"/>
      <c r="R21" s="223"/>
      <c r="S21" s="41"/>
    </row>
    <row r="22" spans="1:19" x14ac:dyDescent="0.25">
      <c r="A22" s="15"/>
      <c r="B22" s="16" t="s">
        <v>58</v>
      </c>
      <c r="C22" s="16" t="s">
        <v>59</v>
      </c>
      <c r="D22" s="16" t="s">
        <v>60</v>
      </c>
      <c r="E22" s="17"/>
      <c r="F22" s="16" t="s">
        <v>61</v>
      </c>
      <c r="G22" s="16" t="s">
        <v>62</v>
      </c>
      <c r="H22" s="17"/>
      <c r="I22" s="226" t="s">
        <v>63</v>
      </c>
      <c r="J22" s="227"/>
      <c r="K22" s="18" t="s">
        <v>64</v>
      </c>
      <c r="L22" s="228" t="s">
        <v>65</v>
      </c>
      <c r="M22" s="227"/>
      <c r="N22" s="228" t="s">
        <v>66</v>
      </c>
      <c r="O22" s="227"/>
      <c r="P22" s="228" t="s">
        <v>67</v>
      </c>
      <c r="Q22" s="227"/>
      <c r="R22" s="102" t="s">
        <v>68</v>
      </c>
      <c r="S22" s="41"/>
    </row>
    <row r="23" spans="1:19" x14ac:dyDescent="0.25">
      <c r="A23" s="124"/>
      <c r="B23" s="95">
        <v>81715</v>
      </c>
      <c r="C23" s="128" t="s">
        <v>81</v>
      </c>
      <c r="D23" s="174">
        <v>44623</v>
      </c>
      <c r="E23" s="172"/>
      <c r="F23" s="128" t="s">
        <v>82</v>
      </c>
      <c r="G23" s="171" t="s">
        <v>215</v>
      </c>
      <c r="H23" s="172"/>
      <c r="I23" s="171" t="s">
        <v>216</v>
      </c>
      <c r="J23" s="172"/>
      <c r="K23" s="96">
        <v>0</v>
      </c>
      <c r="L23" s="97" t="s">
        <v>71</v>
      </c>
      <c r="M23" s="173">
        <v>332</v>
      </c>
      <c r="N23" s="172"/>
      <c r="O23" s="173">
        <v>332</v>
      </c>
      <c r="P23" s="172"/>
      <c r="Q23" s="221"/>
      <c r="R23" s="221"/>
      <c r="S23" s="15"/>
    </row>
    <row r="24" spans="1:19" x14ac:dyDescent="0.25">
      <c r="A24" s="124"/>
      <c r="B24" s="95">
        <v>81716</v>
      </c>
      <c r="C24" s="128" t="s">
        <v>81</v>
      </c>
      <c r="D24" s="174">
        <v>44623</v>
      </c>
      <c r="E24" s="172"/>
      <c r="F24" s="128" t="s">
        <v>82</v>
      </c>
      <c r="G24" s="171" t="s">
        <v>215</v>
      </c>
      <c r="H24" s="172"/>
      <c r="I24" s="171" t="s">
        <v>217</v>
      </c>
      <c r="J24" s="172"/>
      <c r="K24" s="96">
        <v>0</v>
      </c>
      <c r="L24" s="97" t="s">
        <v>71</v>
      </c>
      <c r="M24" s="173">
        <v>375</v>
      </c>
      <c r="N24" s="172"/>
      <c r="O24" s="173">
        <v>375</v>
      </c>
      <c r="P24" s="172"/>
      <c r="Q24" s="221"/>
      <c r="R24" s="221"/>
      <c r="S24" s="15"/>
    </row>
    <row r="25" spans="1:19" x14ac:dyDescent="0.25">
      <c r="A25" s="124"/>
      <c r="B25" s="95">
        <v>81717</v>
      </c>
      <c r="C25" s="128" t="s">
        <v>81</v>
      </c>
      <c r="D25" s="174">
        <v>44623</v>
      </c>
      <c r="E25" s="172"/>
      <c r="F25" s="128" t="s">
        <v>82</v>
      </c>
      <c r="G25" s="171" t="s">
        <v>215</v>
      </c>
      <c r="H25" s="172"/>
      <c r="I25" s="171" t="s">
        <v>218</v>
      </c>
      <c r="J25" s="172"/>
      <c r="K25" s="96">
        <v>0</v>
      </c>
      <c r="L25" s="97" t="s">
        <v>71</v>
      </c>
      <c r="M25" s="173">
        <v>125</v>
      </c>
      <c r="N25" s="172"/>
      <c r="O25" s="173">
        <v>125</v>
      </c>
      <c r="P25" s="172"/>
      <c r="Q25" s="158"/>
      <c r="R25" s="169"/>
      <c r="S25" s="15"/>
    </row>
    <row r="26" spans="1:19" x14ac:dyDescent="0.25">
      <c r="A26" s="124"/>
      <c r="B26" s="95">
        <v>81718</v>
      </c>
      <c r="C26" s="128" t="s">
        <v>81</v>
      </c>
      <c r="D26" s="174">
        <v>44623</v>
      </c>
      <c r="E26" s="172"/>
      <c r="F26" s="128" t="s">
        <v>82</v>
      </c>
      <c r="G26" s="171" t="s">
        <v>215</v>
      </c>
      <c r="H26" s="172"/>
      <c r="I26" s="171" t="s">
        <v>219</v>
      </c>
      <c r="J26" s="172"/>
      <c r="K26" s="96">
        <v>0</v>
      </c>
      <c r="L26" s="97" t="s">
        <v>71</v>
      </c>
      <c r="M26" s="173">
        <v>4500</v>
      </c>
      <c r="N26" s="172"/>
      <c r="O26" s="173">
        <v>4500</v>
      </c>
      <c r="P26" s="172"/>
      <c r="Q26" s="158"/>
      <c r="R26" s="169"/>
      <c r="S26" s="15"/>
    </row>
    <row r="27" spans="1:19" x14ac:dyDescent="0.25">
      <c r="A27" s="124"/>
      <c r="B27" s="95">
        <v>81719</v>
      </c>
      <c r="C27" s="128" t="s">
        <v>81</v>
      </c>
      <c r="D27" s="174">
        <v>44623</v>
      </c>
      <c r="E27" s="172"/>
      <c r="F27" s="128" t="s">
        <v>82</v>
      </c>
      <c r="G27" s="171" t="s">
        <v>215</v>
      </c>
      <c r="H27" s="172"/>
      <c r="I27" s="171" t="s">
        <v>220</v>
      </c>
      <c r="J27" s="172"/>
      <c r="K27" s="96">
        <v>0</v>
      </c>
      <c r="L27" s="97" t="s">
        <v>71</v>
      </c>
      <c r="M27" s="173">
        <v>1230</v>
      </c>
      <c r="N27" s="172"/>
      <c r="O27" s="173">
        <v>1230</v>
      </c>
      <c r="P27" s="172"/>
      <c r="Q27" s="158"/>
      <c r="R27" s="169"/>
      <c r="S27" s="15"/>
    </row>
    <row r="28" spans="1:19" x14ac:dyDescent="0.25">
      <c r="A28" s="124"/>
      <c r="B28" s="95">
        <v>81721</v>
      </c>
      <c r="C28" s="128" t="s">
        <v>81</v>
      </c>
      <c r="D28" s="174">
        <v>44623</v>
      </c>
      <c r="E28" s="172"/>
      <c r="F28" s="128" t="s">
        <v>82</v>
      </c>
      <c r="G28" s="171" t="s">
        <v>215</v>
      </c>
      <c r="H28" s="172"/>
      <c r="I28" s="171" t="s">
        <v>221</v>
      </c>
      <c r="J28" s="172"/>
      <c r="K28" s="96">
        <v>0</v>
      </c>
      <c r="L28" s="97" t="s">
        <v>71</v>
      </c>
      <c r="M28" s="173">
        <v>400</v>
      </c>
      <c r="N28" s="172"/>
      <c r="O28" s="173">
        <v>400</v>
      </c>
      <c r="P28" s="172"/>
      <c r="Q28" s="158"/>
      <c r="R28" s="169"/>
      <c r="S28" s="15"/>
    </row>
    <row r="29" spans="1:19" x14ac:dyDescent="0.25">
      <c r="A29" s="124"/>
      <c r="B29" s="95">
        <v>81722</v>
      </c>
      <c r="C29" s="128" t="s">
        <v>81</v>
      </c>
      <c r="D29" s="174">
        <v>44623</v>
      </c>
      <c r="E29" s="172"/>
      <c r="F29" s="128" t="s">
        <v>82</v>
      </c>
      <c r="G29" s="171" t="s">
        <v>215</v>
      </c>
      <c r="H29" s="172"/>
      <c r="I29" s="171" t="s">
        <v>222</v>
      </c>
      <c r="J29" s="172"/>
      <c r="K29" s="96">
        <v>0</v>
      </c>
      <c r="L29" s="97" t="s">
        <v>71</v>
      </c>
      <c r="M29" s="173">
        <v>250</v>
      </c>
      <c r="N29" s="172"/>
      <c r="O29" s="173">
        <v>250</v>
      </c>
      <c r="P29" s="172"/>
      <c r="Q29" s="158"/>
      <c r="R29" s="169"/>
      <c r="S29" s="15"/>
    </row>
    <row r="30" spans="1:19" x14ac:dyDescent="0.25">
      <c r="A30" s="124"/>
      <c r="B30" s="95">
        <v>81723</v>
      </c>
      <c r="C30" s="128" t="s">
        <v>81</v>
      </c>
      <c r="D30" s="174">
        <v>44623</v>
      </c>
      <c r="E30" s="172"/>
      <c r="F30" s="128" t="s">
        <v>82</v>
      </c>
      <c r="G30" s="171" t="s">
        <v>215</v>
      </c>
      <c r="H30" s="172"/>
      <c r="I30" s="171" t="s">
        <v>223</v>
      </c>
      <c r="J30" s="172"/>
      <c r="K30" s="96">
        <v>0</v>
      </c>
      <c r="L30" s="97" t="s">
        <v>71</v>
      </c>
      <c r="M30" s="173">
        <v>2200</v>
      </c>
      <c r="N30" s="172"/>
      <c r="O30" s="173">
        <v>2200</v>
      </c>
      <c r="P30" s="172"/>
      <c r="Q30" s="158"/>
      <c r="R30" s="169"/>
      <c r="S30" s="15"/>
    </row>
    <row r="31" spans="1:19" x14ac:dyDescent="0.25">
      <c r="A31" s="124"/>
      <c r="B31" s="95">
        <v>81724</v>
      </c>
      <c r="C31" s="128" t="s">
        <v>81</v>
      </c>
      <c r="D31" s="174">
        <v>44623</v>
      </c>
      <c r="E31" s="172"/>
      <c r="F31" s="128" t="s">
        <v>82</v>
      </c>
      <c r="G31" s="171" t="s">
        <v>215</v>
      </c>
      <c r="H31" s="172"/>
      <c r="I31" s="171" t="s">
        <v>224</v>
      </c>
      <c r="J31" s="172"/>
      <c r="K31" s="96">
        <v>0</v>
      </c>
      <c r="L31" s="97" t="s">
        <v>71</v>
      </c>
      <c r="M31" s="173">
        <v>250</v>
      </c>
      <c r="N31" s="172"/>
      <c r="O31" s="173">
        <v>250</v>
      </c>
      <c r="P31" s="172"/>
      <c r="Q31" s="158"/>
      <c r="R31" s="169"/>
      <c r="S31" s="15"/>
    </row>
    <row r="32" spans="1:19" x14ac:dyDescent="0.25">
      <c r="A32" s="124"/>
      <c r="B32" s="95">
        <v>81726</v>
      </c>
      <c r="C32" s="128" t="s">
        <v>81</v>
      </c>
      <c r="D32" s="174">
        <v>44623</v>
      </c>
      <c r="E32" s="172"/>
      <c r="F32" s="128" t="s">
        <v>82</v>
      </c>
      <c r="G32" s="171" t="s">
        <v>215</v>
      </c>
      <c r="H32" s="172"/>
      <c r="I32" s="171" t="s">
        <v>225</v>
      </c>
      <c r="J32" s="172"/>
      <c r="K32" s="96">
        <v>0</v>
      </c>
      <c r="L32" s="97" t="s">
        <v>71</v>
      </c>
      <c r="M32" s="173">
        <v>340</v>
      </c>
      <c r="N32" s="172"/>
      <c r="O32" s="173">
        <v>340</v>
      </c>
      <c r="P32" s="172"/>
      <c r="Q32" s="158"/>
      <c r="R32" s="169"/>
      <c r="S32" s="15"/>
    </row>
    <row r="33" spans="1:19" x14ac:dyDescent="0.25">
      <c r="A33" s="23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5" t="s">
        <v>73</v>
      </c>
      <c r="M33" s="25"/>
      <c r="N33" s="25"/>
      <c r="P33" s="19">
        <f>SUM(O23:P32)</f>
        <v>10002</v>
      </c>
      <c r="Q33" s="24"/>
      <c r="R33" s="100"/>
      <c r="S33" s="41"/>
    </row>
    <row r="34" spans="1:19" x14ac:dyDescent="0.25">
      <c r="A34" s="43"/>
      <c r="B34" s="89" t="s">
        <v>56</v>
      </c>
      <c r="C34" s="175" t="s">
        <v>386</v>
      </c>
      <c r="D34" s="176"/>
      <c r="E34" s="177" t="s">
        <v>57</v>
      </c>
      <c r="F34" s="176"/>
      <c r="G34" s="175" t="s">
        <v>387</v>
      </c>
      <c r="H34" s="176"/>
      <c r="I34" s="176"/>
      <c r="J34" s="176"/>
      <c r="K34" s="176"/>
      <c r="L34" s="176"/>
      <c r="M34" s="8"/>
      <c r="N34" s="91"/>
      <c r="O34" s="92"/>
      <c r="P34" s="92"/>
      <c r="Q34" s="93"/>
      <c r="R34" s="103"/>
      <c r="S34" s="41"/>
    </row>
    <row r="35" spans="1:19" x14ac:dyDescent="0.25">
      <c r="A35" s="46"/>
      <c r="B35" s="6" t="s">
        <v>58</v>
      </c>
      <c r="C35" s="6" t="s">
        <v>59</v>
      </c>
      <c r="D35" s="6" t="s">
        <v>60</v>
      </c>
      <c r="E35" s="5"/>
      <c r="F35" s="6" t="s">
        <v>61</v>
      </c>
      <c r="G35" s="6" t="s">
        <v>62</v>
      </c>
      <c r="H35" s="5"/>
      <c r="I35" s="179" t="s">
        <v>63</v>
      </c>
      <c r="J35" s="180"/>
      <c r="K35" s="7" t="s">
        <v>64</v>
      </c>
      <c r="L35" s="181" t="s">
        <v>65</v>
      </c>
      <c r="M35" s="180"/>
      <c r="N35" s="181" t="s">
        <v>66</v>
      </c>
      <c r="O35" s="180"/>
      <c r="P35" s="181" t="s">
        <v>67</v>
      </c>
      <c r="Q35" s="180"/>
      <c r="R35" s="104" t="s">
        <v>68</v>
      </c>
      <c r="S35" s="41"/>
    </row>
    <row r="36" spans="1:19" x14ac:dyDescent="0.25">
      <c r="A36" s="124"/>
      <c r="B36" s="95">
        <v>81720</v>
      </c>
      <c r="C36" s="128" t="s">
        <v>81</v>
      </c>
      <c r="D36" s="174">
        <v>44623</v>
      </c>
      <c r="E36" s="172"/>
      <c r="F36" s="128" t="s">
        <v>82</v>
      </c>
      <c r="G36" s="171" t="s">
        <v>215</v>
      </c>
      <c r="H36" s="172"/>
      <c r="I36" s="171" t="s">
        <v>388</v>
      </c>
      <c r="J36" s="172"/>
      <c r="K36" s="96">
        <v>0</v>
      </c>
      <c r="L36" s="97" t="s">
        <v>71</v>
      </c>
      <c r="M36" s="173">
        <v>1000</v>
      </c>
      <c r="N36" s="172"/>
      <c r="O36" s="173">
        <v>1000</v>
      </c>
      <c r="P36" s="172"/>
      <c r="Q36" s="182"/>
      <c r="R36" s="182"/>
      <c r="S36" s="41"/>
    </row>
    <row r="37" spans="1:19" ht="15.75" thickBot="1" x14ac:dyDescent="0.3">
      <c r="A37" s="41"/>
      <c r="P37" s="42">
        <f>SUM(O36:P36)</f>
        <v>1000</v>
      </c>
      <c r="R37" s="105"/>
      <c r="S37" s="41"/>
    </row>
    <row r="38" spans="1:19" ht="15.75" thickBot="1" x14ac:dyDescent="0.3">
      <c r="A38" s="41"/>
      <c r="P38" s="150">
        <f>O20+P33+P37</f>
        <v>143189.96</v>
      </c>
      <c r="Q38" s="157"/>
      <c r="R38" s="105"/>
      <c r="S38" s="41"/>
    </row>
    <row r="39" spans="1:19" ht="15.75" thickBot="1" x14ac:dyDescent="0.3">
      <c r="A39" s="28" t="s">
        <v>569</v>
      </c>
      <c r="B39" s="29"/>
      <c r="C39" s="29"/>
      <c r="D39" s="29"/>
      <c r="E39" s="29"/>
      <c r="F39" s="29"/>
      <c r="G39" s="29"/>
      <c r="H39" s="29"/>
      <c r="I39" s="29"/>
      <c r="J39" s="29"/>
      <c r="K39" s="29"/>
      <c r="L39" s="30"/>
      <c r="M39" s="30"/>
      <c r="N39" s="30"/>
      <c r="O39" s="31"/>
      <c r="P39" s="32"/>
      <c r="Q39" s="29"/>
      <c r="R39" s="106"/>
      <c r="S39" s="41"/>
    </row>
    <row r="40" spans="1:19" x14ac:dyDescent="0.25">
      <c r="A40" s="11"/>
      <c r="B40" s="12" t="s">
        <v>56</v>
      </c>
      <c r="C40" s="195" t="s">
        <v>97</v>
      </c>
      <c r="D40" s="195"/>
      <c r="E40" s="197" t="s">
        <v>57</v>
      </c>
      <c r="F40" s="197"/>
      <c r="G40" s="195" t="s">
        <v>98</v>
      </c>
      <c r="H40" s="195"/>
      <c r="I40" s="195"/>
      <c r="J40" s="195"/>
      <c r="K40" s="195"/>
      <c r="L40" s="195"/>
      <c r="M40" s="14"/>
      <c r="N40" s="197"/>
      <c r="O40" s="197"/>
      <c r="P40" s="197"/>
      <c r="Q40" s="198"/>
      <c r="R40" s="198"/>
      <c r="S40" s="41"/>
    </row>
    <row r="41" spans="1:19" x14ac:dyDescent="0.25">
      <c r="A41" s="23"/>
      <c r="B41" s="33" t="s">
        <v>58</v>
      </c>
      <c r="C41" s="33" t="s">
        <v>59</v>
      </c>
      <c r="D41" s="33" t="s">
        <v>60</v>
      </c>
      <c r="E41" s="24"/>
      <c r="F41" s="33" t="s">
        <v>61</v>
      </c>
      <c r="G41" s="33" t="s">
        <v>62</v>
      </c>
      <c r="H41" s="24"/>
      <c r="I41" s="199" t="s">
        <v>63</v>
      </c>
      <c r="J41" s="199"/>
      <c r="K41" s="35" t="s">
        <v>64</v>
      </c>
      <c r="L41" s="200" t="s">
        <v>65</v>
      </c>
      <c r="M41" s="200"/>
      <c r="N41" s="200" t="s">
        <v>66</v>
      </c>
      <c r="O41" s="200"/>
      <c r="P41" s="200" t="s">
        <v>67</v>
      </c>
      <c r="Q41" s="200"/>
      <c r="R41" s="107" t="s">
        <v>68</v>
      </c>
      <c r="S41" s="41"/>
    </row>
    <row r="42" spans="1:19" x14ac:dyDescent="0.25">
      <c r="A42" s="124"/>
      <c r="B42" s="95">
        <v>79592</v>
      </c>
      <c r="C42" s="128" t="s">
        <v>81</v>
      </c>
      <c r="D42" s="174">
        <v>44480</v>
      </c>
      <c r="E42" s="172"/>
      <c r="F42" s="128" t="s">
        <v>158</v>
      </c>
      <c r="G42" s="171" t="s">
        <v>159</v>
      </c>
      <c r="H42" s="172"/>
      <c r="I42" s="171" t="s">
        <v>160</v>
      </c>
      <c r="J42" s="172"/>
      <c r="K42" s="96">
        <v>0</v>
      </c>
      <c r="L42" s="97" t="s">
        <v>71</v>
      </c>
      <c r="M42" s="173">
        <v>3907.29</v>
      </c>
      <c r="N42" s="172"/>
      <c r="O42" s="173">
        <v>3907.29</v>
      </c>
      <c r="P42" s="172"/>
      <c r="Q42" s="182"/>
      <c r="R42" s="182"/>
      <c r="S42" s="46"/>
    </row>
    <row r="43" spans="1:19" x14ac:dyDescent="0.25">
      <c r="A43" s="38"/>
      <c r="B43" s="39" t="s">
        <v>56</v>
      </c>
      <c r="C43" s="178" t="s">
        <v>238</v>
      </c>
      <c r="D43" s="183"/>
      <c r="E43" s="184" t="s">
        <v>57</v>
      </c>
      <c r="F43" s="183"/>
      <c r="G43" s="178" t="s">
        <v>239</v>
      </c>
      <c r="H43" s="183"/>
      <c r="I43" s="183"/>
      <c r="J43" s="183"/>
      <c r="K43" s="183"/>
      <c r="L43" s="183"/>
      <c r="M43" s="40"/>
      <c r="N43" s="184"/>
      <c r="O43" s="183"/>
      <c r="P43" s="183"/>
      <c r="Q43" s="185"/>
      <c r="R43" s="183"/>
      <c r="S43" s="41"/>
    </row>
    <row r="44" spans="1:19" x14ac:dyDescent="0.25">
      <c r="A44" s="23"/>
      <c r="B44" s="33" t="s">
        <v>58</v>
      </c>
      <c r="C44" s="33" t="s">
        <v>59</v>
      </c>
      <c r="D44" s="33" t="s">
        <v>60</v>
      </c>
      <c r="E44" s="24"/>
      <c r="F44" s="33" t="s">
        <v>61</v>
      </c>
      <c r="G44" s="33" t="s">
        <v>62</v>
      </c>
      <c r="H44" s="24"/>
      <c r="I44" s="199" t="s">
        <v>63</v>
      </c>
      <c r="J44" s="186"/>
      <c r="K44" s="35" t="s">
        <v>64</v>
      </c>
      <c r="L44" s="200" t="s">
        <v>65</v>
      </c>
      <c r="M44" s="186"/>
      <c r="N44" s="200" t="s">
        <v>66</v>
      </c>
      <c r="O44" s="186"/>
      <c r="P44" s="200" t="s">
        <v>67</v>
      </c>
      <c r="Q44" s="186"/>
      <c r="R44" s="107" t="s">
        <v>68</v>
      </c>
      <c r="S44" s="41"/>
    </row>
    <row r="45" spans="1:19" x14ac:dyDescent="0.25">
      <c r="A45" s="124"/>
      <c r="B45" s="95">
        <v>79593</v>
      </c>
      <c r="C45" s="128" t="s">
        <v>81</v>
      </c>
      <c r="D45" s="174">
        <v>44480</v>
      </c>
      <c r="E45" s="174"/>
      <c r="F45" s="128" t="s">
        <v>158</v>
      </c>
      <c r="G45" s="171" t="s">
        <v>159</v>
      </c>
      <c r="H45" s="171"/>
      <c r="I45" s="171" t="s">
        <v>255</v>
      </c>
      <c r="J45" s="171"/>
      <c r="K45" s="96">
        <v>0</v>
      </c>
      <c r="L45" s="97" t="s">
        <v>71</v>
      </c>
      <c r="M45" s="173">
        <v>3546.13</v>
      </c>
      <c r="N45" s="173"/>
      <c r="O45" s="173">
        <v>3546.13</v>
      </c>
      <c r="P45" s="173"/>
      <c r="Q45" s="182"/>
      <c r="R45" s="182"/>
      <c r="S45" s="41"/>
    </row>
    <row r="46" spans="1:19" ht="15.75" thickBot="1" x14ac:dyDescent="0.3">
      <c r="A46" s="41"/>
      <c r="P46" s="168">
        <f>SUM(O42+O45)</f>
        <v>7453.42</v>
      </c>
      <c r="Q46" s="157"/>
      <c r="R46" s="105"/>
      <c r="S46" s="41"/>
    </row>
    <row r="47" spans="1:19" ht="15.75" thickBot="1" x14ac:dyDescent="0.3">
      <c r="A47" s="9" t="s">
        <v>570</v>
      </c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  <c r="M47" s="10"/>
      <c r="N47" s="10"/>
      <c r="O47" s="10"/>
      <c r="P47" s="51"/>
      <c r="Q47" s="10"/>
      <c r="R47" s="10"/>
      <c r="S47" s="41"/>
    </row>
    <row r="48" spans="1:19" x14ac:dyDescent="0.25">
      <c r="A48" s="11"/>
      <c r="B48" s="12" t="s">
        <v>56</v>
      </c>
      <c r="C48" s="195" t="s">
        <v>97</v>
      </c>
      <c r="D48" s="196"/>
      <c r="E48" s="197" t="s">
        <v>57</v>
      </c>
      <c r="F48" s="196"/>
      <c r="G48" s="195" t="s">
        <v>98</v>
      </c>
      <c r="H48" s="196"/>
      <c r="I48" s="196"/>
      <c r="J48" s="196"/>
      <c r="K48" s="196"/>
      <c r="L48" s="196"/>
      <c r="M48" s="14"/>
      <c r="N48" s="197"/>
      <c r="O48" s="196"/>
      <c r="P48" s="196"/>
      <c r="Q48" s="198"/>
      <c r="R48" s="196"/>
      <c r="S48" s="41"/>
    </row>
    <row r="49" spans="1:19" x14ac:dyDescent="0.25">
      <c r="A49" s="23"/>
      <c r="B49" s="33" t="s">
        <v>58</v>
      </c>
      <c r="C49" s="33" t="s">
        <v>59</v>
      </c>
      <c r="D49" s="33" t="s">
        <v>60</v>
      </c>
      <c r="E49" s="24"/>
      <c r="F49" s="33" t="s">
        <v>61</v>
      </c>
      <c r="G49" s="33" t="s">
        <v>62</v>
      </c>
      <c r="H49" s="24"/>
      <c r="I49" s="199" t="s">
        <v>63</v>
      </c>
      <c r="J49" s="186"/>
      <c r="K49" s="35" t="s">
        <v>64</v>
      </c>
      <c r="L49" s="200" t="s">
        <v>65</v>
      </c>
      <c r="M49" s="186"/>
      <c r="N49" s="200" t="s">
        <v>66</v>
      </c>
      <c r="O49" s="186"/>
      <c r="P49" s="200" t="s">
        <v>67</v>
      </c>
      <c r="Q49" s="186"/>
      <c r="R49" s="107" t="s">
        <v>68</v>
      </c>
      <c r="S49" s="41"/>
    </row>
    <row r="50" spans="1:19" x14ac:dyDescent="0.25">
      <c r="A50" s="124"/>
      <c r="B50" s="95">
        <v>77055</v>
      </c>
      <c r="C50" s="128" t="s">
        <v>81</v>
      </c>
      <c r="D50" s="174">
        <v>44300</v>
      </c>
      <c r="E50" s="172"/>
      <c r="F50" s="128" t="s">
        <v>99</v>
      </c>
      <c r="G50" s="171" t="s">
        <v>100</v>
      </c>
      <c r="H50" s="172"/>
      <c r="I50" s="171" t="s">
        <v>101</v>
      </c>
      <c r="J50" s="172"/>
      <c r="K50" s="96">
        <v>0</v>
      </c>
      <c r="L50" s="97" t="s">
        <v>71</v>
      </c>
      <c r="M50" s="173">
        <v>950</v>
      </c>
      <c r="N50" s="172"/>
      <c r="O50" s="173">
        <v>950</v>
      </c>
      <c r="P50" s="172"/>
      <c r="Q50" s="182"/>
      <c r="R50" s="182"/>
      <c r="S50" s="41"/>
    </row>
    <row r="51" spans="1:19" x14ac:dyDescent="0.25">
      <c r="A51" s="124"/>
      <c r="B51" s="95">
        <v>77070</v>
      </c>
      <c r="C51" s="128" t="s">
        <v>81</v>
      </c>
      <c r="D51" s="174">
        <v>44294</v>
      </c>
      <c r="E51" s="172"/>
      <c r="F51" s="128" t="s">
        <v>102</v>
      </c>
      <c r="G51" s="171" t="s">
        <v>103</v>
      </c>
      <c r="H51" s="172"/>
      <c r="I51" s="171" t="s">
        <v>104</v>
      </c>
      <c r="J51" s="172"/>
      <c r="K51" s="96">
        <v>0</v>
      </c>
      <c r="L51" s="97" t="s">
        <v>71</v>
      </c>
      <c r="M51" s="173">
        <v>1700</v>
      </c>
      <c r="N51" s="172"/>
      <c r="O51" s="173">
        <v>1700</v>
      </c>
      <c r="P51" s="172"/>
      <c r="Q51" s="182"/>
      <c r="R51" s="182"/>
      <c r="S51" s="41"/>
    </row>
    <row r="52" spans="1:19" x14ac:dyDescent="0.25">
      <c r="A52" s="124"/>
      <c r="B52" s="95">
        <v>77071</v>
      </c>
      <c r="C52" s="128" t="s">
        <v>81</v>
      </c>
      <c r="D52" s="174">
        <v>44307</v>
      </c>
      <c r="E52" s="172"/>
      <c r="F52" s="128" t="s">
        <v>102</v>
      </c>
      <c r="G52" s="171" t="s">
        <v>103</v>
      </c>
      <c r="H52" s="172"/>
      <c r="I52" s="171" t="s">
        <v>105</v>
      </c>
      <c r="J52" s="172"/>
      <c r="K52" s="96">
        <v>0</v>
      </c>
      <c r="L52" s="97" t="s">
        <v>71</v>
      </c>
      <c r="M52" s="173">
        <v>450</v>
      </c>
      <c r="N52" s="172"/>
      <c r="O52" s="173">
        <v>450</v>
      </c>
      <c r="P52" s="172"/>
      <c r="Q52" s="182"/>
      <c r="R52" s="182"/>
      <c r="S52" s="41"/>
    </row>
    <row r="53" spans="1:19" x14ac:dyDescent="0.25">
      <c r="A53" s="124"/>
      <c r="B53" s="95">
        <v>77072</v>
      </c>
      <c r="C53" s="128" t="s">
        <v>81</v>
      </c>
      <c r="D53" s="174">
        <v>44307</v>
      </c>
      <c r="E53" s="172"/>
      <c r="F53" s="128" t="s">
        <v>102</v>
      </c>
      <c r="G53" s="171" t="s">
        <v>103</v>
      </c>
      <c r="H53" s="172"/>
      <c r="I53" s="171" t="s">
        <v>106</v>
      </c>
      <c r="J53" s="172"/>
      <c r="K53" s="96">
        <v>0</v>
      </c>
      <c r="L53" s="97" t="s">
        <v>71</v>
      </c>
      <c r="M53" s="173">
        <v>600</v>
      </c>
      <c r="N53" s="172"/>
      <c r="O53" s="173">
        <v>600</v>
      </c>
      <c r="P53" s="172"/>
      <c r="Q53" s="182"/>
      <c r="R53" s="182"/>
      <c r="S53" s="41"/>
    </row>
    <row r="54" spans="1:19" x14ac:dyDescent="0.25">
      <c r="A54" s="124"/>
      <c r="B54" s="95">
        <v>77347</v>
      </c>
      <c r="C54" s="128" t="s">
        <v>81</v>
      </c>
      <c r="D54" s="174">
        <v>44329</v>
      </c>
      <c r="E54" s="172"/>
      <c r="F54" s="128" t="s">
        <v>99</v>
      </c>
      <c r="G54" s="171" t="s">
        <v>107</v>
      </c>
      <c r="H54" s="172"/>
      <c r="I54" s="171" t="s">
        <v>108</v>
      </c>
      <c r="J54" s="172"/>
      <c r="K54" s="96">
        <v>0</v>
      </c>
      <c r="L54" s="97" t="s">
        <v>71</v>
      </c>
      <c r="M54" s="173">
        <v>350</v>
      </c>
      <c r="N54" s="172"/>
      <c r="O54" s="173">
        <v>350</v>
      </c>
      <c r="P54" s="172"/>
      <c r="Q54" s="172"/>
      <c r="R54" s="172"/>
      <c r="S54" s="41"/>
    </row>
    <row r="55" spans="1:19" x14ac:dyDescent="0.25">
      <c r="A55" s="124"/>
      <c r="B55" s="95">
        <v>77367</v>
      </c>
      <c r="C55" s="128" t="s">
        <v>81</v>
      </c>
      <c r="D55" s="174">
        <v>44313</v>
      </c>
      <c r="E55" s="172"/>
      <c r="F55" s="128" t="s">
        <v>102</v>
      </c>
      <c r="G55" s="171" t="s">
        <v>109</v>
      </c>
      <c r="H55" s="172"/>
      <c r="I55" s="171" t="s">
        <v>110</v>
      </c>
      <c r="J55" s="172"/>
      <c r="K55" s="96">
        <v>0</v>
      </c>
      <c r="L55" s="97" t="s">
        <v>71</v>
      </c>
      <c r="M55" s="173">
        <v>750</v>
      </c>
      <c r="N55" s="172"/>
      <c r="O55" s="173">
        <v>750</v>
      </c>
      <c r="P55" s="172"/>
      <c r="Q55" s="172"/>
      <c r="R55" s="172"/>
      <c r="S55" s="41"/>
    </row>
    <row r="56" spans="1:19" x14ac:dyDescent="0.25">
      <c r="A56" s="124"/>
      <c r="B56" s="95">
        <v>77368</v>
      </c>
      <c r="C56" s="128" t="s">
        <v>81</v>
      </c>
      <c r="D56" s="174">
        <v>44313</v>
      </c>
      <c r="E56" s="172"/>
      <c r="F56" s="128" t="s">
        <v>102</v>
      </c>
      <c r="G56" s="171" t="s">
        <v>109</v>
      </c>
      <c r="H56" s="172"/>
      <c r="I56" s="171" t="s">
        <v>111</v>
      </c>
      <c r="J56" s="172"/>
      <c r="K56" s="96">
        <v>0</v>
      </c>
      <c r="L56" s="97" t="s">
        <v>71</v>
      </c>
      <c r="M56" s="173">
        <v>500</v>
      </c>
      <c r="N56" s="172"/>
      <c r="O56" s="173">
        <v>500</v>
      </c>
      <c r="P56" s="172"/>
      <c r="Q56" s="172"/>
      <c r="R56" s="172"/>
      <c r="S56" s="41"/>
    </row>
    <row r="57" spans="1:19" x14ac:dyDescent="0.25">
      <c r="A57" s="124"/>
      <c r="B57" s="95">
        <v>77369</v>
      </c>
      <c r="C57" s="128" t="s">
        <v>81</v>
      </c>
      <c r="D57" s="174">
        <v>44294</v>
      </c>
      <c r="E57" s="172"/>
      <c r="F57" s="128" t="s">
        <v>102</v>
      </c>
      <c r="G57" s="171" t="s">
        <v>109</v>
      </c>
      <c r="H57" s="172"/>
      <c r="I57" s="171" t="s">
        <v>112</v>
      </c>
      <c r="J57" s="172"/>
      <c r="K57" s="96">
        <v>0</v>
      </c>
      <c r="L57" s="97" t="s">
        <v>71</v>
      </c>
      <c r="M57" s="173">
        <v>700</v>
      </c>
      <c r="N57" s="172"/>
      <c r="O57" s="173">
        <v>700</v>
      </c>
      <c r="P57" s="172"/>
      <c r="Q57" s="172"/>
      <c r="R57" s="172"/>
      <c r="S57" s="41"/>
    </row>
    <row r="58" spans="1:19" x14ac:dyDescent="0.25">
      <c r="A58" s="124"/>
      <c r="B58" s="95">
        <v>77447</v>
      </c>
      <c r="C58" s="128" t="s">
        <v>117</v>
      </c>
      <c r="D58" s="174">
        <v>44287</v>
      </c>
      <c r="E58" s="172"/>
      <c r="F58" s="128" t="s">
        <v>97</v>
      </c>
      <c r="G58" s="171" t="s">
        <v>118</v>
      </c>
      <c r="H58" s="172"/>
      <c r="I58" s="171" t="s">
        <v>119</v>
      </c>
      <c r="J58" s="172"/>
      <c r="K58" s="96">
        <v>0</v>
      </c>
      <c r="L58" s="97" t="s">
        <v>78</v>
      </c>
      <c r="M58" s="173">
        <v>1700</v>
      </c>
      <c r="N58" s="172"/>
      <c r="O58" s="172"/>
      <c r="P58" s="172"/>
      <c r="Q58" s="173">
        <v>1700</v>
      </c>
      <c r="R58" s="172"/>
      <c r="S58" s="41"/>
    </row>
    <row r="59" spans="1:19" x14ac:dyDescent="0.25">
      <c r="A59" s="124"/>
      <c r="B59" s="95">
        <v>77561</v>
      </c>
      <c r="C59" s="128" t="s">
        <v>81</v>
      </c>
      <c r="D59" s="174">
        <v>44342</v>
      </c>
      <c r="E59" s="172"/>
      <c r="F59" s="128" t="s">
        <v>102</v>
      </c>
      <c r="G59" s="171" t="s">
        <v>120</v>
      </c>
      <c r="H59" s="172"/>
      <c r="I59" s="171" t="s">
        <v>121</v>
      </c>
      <c r="J59" s="172"/>
      <c r="K59" s="96">
        <v>0</v>
      </c>
      <c r="L59" s="97" t="s">
        <v>71</v>
      </c>
      <c r="M59" s="173">
        <v>750</v>
      </c>
      <c r="N59" s="172"/>
      <c r="O59" s="173">
        <v>750</v>
      </c>
      <c r="P59" s="172"/>
      <c r="Q59" s="182"/>
      <c r="R59" s="182"/>
      <c r="S59" s="41"/>
    </row>
    <row r="60" spans="1:19" x14ac:dyDescent="0.25">
      <c r="A60" s="124"/>
      <c r="B60" s="95">
        <v>77589</v>
      </c>
      <c r="C60" s="128" t="s">
        <v>81</v>
      </c>
      <c r="D60" s="174">
        <v>44331</v>
      </c>
      <c r="E60" s="172"/>
      <c r="F60" s="128" t="s">
        <v>99</v>
      </c>
      <c r="G60" s="171" t="s">
        <v>122</v>
      </c>
      <c r="H60" s="172"/>
      <c r="I60" s="171" t="s">
        <v>123</v>
      </c>
      <c r="J60" s="172"/>
      <c r="K60" s="96">
        <v>0</v>
      </c>
      <c r="L60" s="97" t="s">
        <v>71</v>
      </c>
      <c r="M60" s="173">
        <v>650</v>
      </c>
      <c r="N60" s="172"/>
      <c r="O60" s="173">
        <v>650</v>
      </c>
      <c r="P60" s="172"/>
      <c r="Q60" s="182"/>
      <c r="R60" s="182"/>
      <c r="S60" s="41"/>
    </row>
    <row r="61" spans="1:19" x14ac:dyDescent="0.25">
      <c r="A61" s="124"/>
      <c r="B61" s="95">
        <v>77780</v>
      </c>
      <c r="C61" s="128" t="s">
        <v>81</v>
      </c>
      <c r="D61" s="174">
        <v>44355</v>
      </c>
      <c r="E61" s="172"/>
      <c r="F61" s="128" t="s">
        <v>126</v>
      </c>
      <c r="G61" s="171" t="s">
        <v>127</v>
      </c>
      <c r="H61" s="172"/>
      <c r="I61" s="171" t="s">
        <v>128</v>
      </c>
      <c r="J61" s="172"/>
      <c r="K61" s="96">
        <v>0</v>
      </c>
      <c r="L61" s="97" t="s">
        <v>78</v>
      </c>
      <c r="M61" s="173">
        <v>312</v>
      </c>
      <c r="N61" s="172"/>
      <c r="O61" s="173">
        <v>312</v>
      </c>
      <c r="P61" s="172"/>
      <c r="Q61" s="182"/>
      <c r="R61" s="182"/>
      <c r="S61" s="41"/>
    </row>
    <row r="62" spans="1:19" x14ac:dyDescent="0.25">
      <c r="A62" s="124"/>
      <c r="B62" s="95">
        <v>77781</v>
      </c>
      <c r="C62" s="128" t="s">
        <v>81</v>
      </c>
      <c r="D62" s="174">
        <v>44367</v>
      </c>
      <c r="E62" s="172"/>
      <c r="F62" s="128" t="s">
        <v>126</v>
      </c>
      <c r="G62" s="171" t="s">
        <v>127</v>
      </c>
      <c r="H62" s="172"/>
      <c r="I62" s="171" t="s">
        <v>129</v>
      </c>
      <c r="J62" s="172"/>
      <c r="K62" s="96">
        <v>0</v>
      </c>
      <c r="L62" s="97" t="s">
        <v>78</v>
      </c>
      <c r="M62" s="173">
        <v>1680</v>
      </c>
      <c r="N62" s="172"/>
      <c r="O62" s="173">
        <v>1680</v>
      </c>
      <c r="P62" s="172"/>
      <c r="Q62" s="182"/>
      <c r="R62" s="182"/>
      <c r="S62" s="41"/>
    </row>
    <row r="63" spans="1:19" x14ac:dyDescent="0.25">
      <c r="A63" s="124"/>
      <c r="B63" s="95">
        <v>77794</v>
      </c>
      <c r="C63" s="128" t="s">
        <v>81</v>
      </c>
      <c r="D63" s="174">
        <v>44322</v>
      </c>
      <c r="E63" s="172"/>
      <c r="F63" s="128" t="s">
        <v>130</v>
      </c>
      <c r="G63" s="171" t="s">
        <v>131</v>
      </c>
      <c r="H63" s="172"/>
      <c r="I63" s="171" t="s">
        <v>132</v>
      </c>
      <c r="J63" s="172"/>
      <c r="K63" s="96">
        <v>0</v>
      </c>
      <c r="L63" s="97" t="s">
        <v>71</v>
      </c>
      <c r="M63" s="173">
        <v>360</v>
      </c>
      <c r="N63" s="172"/>
      <c r="O63" s="173">
        <v>360</v>
      </c>
      <c r="P63" s="172"/>
      <c r="Q63" s="182"/>
      <c r="R63" s="182"/>
      <c r="S63" s="41"/>
    </row>
    <row r="64" spans="1:19" x14ac:dyDescent="0.25">
      <c r="A64" s="124"/>
      <c r="B64" s="95">
        <v>78062</v>
      </c>
      <c r="C64" s="128" t="s">
        <v>81</v>
      </c>
      <c r="D64" s="174">
        <v>44376</v>
      </c>
      <c r="E64" s="172"/>
      <c r="F64" s="128" t="s">
        <v>102</v>
      </c>
      <c r="G64" s="171" t="s">
        <v>133</v>
      </c>
      <c r="H64" s="172"/>
      <c r="I64" s="171" t="s">
        <v>134</v>
      </c>
      <c r="J64" s="172"/>
      <c r="K64" s="96">
        <v>0</v>
      </c>
      <c r="L64" s="97" t="s">
        <v>71</v>
      </c>
      <c r="M64" s="173">
        <v>350</v>
      </c>
      <c r="N64" s="172"/>
      <c r="O64" s="173">
        <v>350</v>
      </c>
      <c r="P64" s="172"/>
      <c r="Q64" s="182"/>
      <c r="R64" s="182"/>
      <c r="S64" s="41"/>
    </row>
    <row r="65" spans="1:19" x14ac:dyDescent="0.25">
      <c r="A65" s="124"/>
      <c r="B65" s="95">
        <v>78069</v>
      </c>
      <c r="C65" s="128" t="s">
        <v>81</v>
      </c>
      <c r="D65" s="174">
        <v>44371</v>
      </c>
      <c r="E65" s="172"/>
      <c r="F65" s="128" t="s">
        <v>126</v>
      </c>
      <c r="G65" s="171" t="s">
        <v>135</v>
      </c>
      <c r="H65" s="172"/>
      <c r="I65" s="171" t="s">
        <v>136</v>
      </c>
      <c r="J65" s="172"/>
      <c r="K65" s="96">
        <v>0</v>
      </c>
      <c r="L65" s="97" t="s">
        <v>78</v>
      </c>
      <c r="M65" s="173">
        <v>360</v>
      </c>
      <c r="N65" s="172"/>
      <c r="O65" s="173">
        <v>360</v>
      </c>
      <c r="P65" s="172"/>
      <c r="Q65" s="182"/>
      <c r="R65" s="182"/>
      <c r="S65" s="41"/>
    </row>
    <row r="66" spans="1:19" x14ac:dyDescent="0.25">
      <c r="A66" s="124"/>
      <c r="B66" s="95">
        <v>78307</v>
      </c>
      <c r="C66" s="128" t="s">
        <v>81</v>
      </c>
      <c r="D66" s="174">
        <v>44395</v>
      </c>
      <c r="E66" s="172"/>
      <c r="F66" s="128" t="s">
        <v>126</v>
      </c>
      <c r="G66" s="171" t="s">
        <v>137</v>
      </c>
      <c r="H66" s="172"/>
      <c r="I66" s="171" t="s">
        <v>138</v>
      </c>
      <c r="J66" s="172"/>
      <c r="K66" s="96">
        <v>0</v>
      </c>
      <c r="L66" s="97" t="s">
        <v>78</v>
      </c>
      <c r="M66" s="173">
        <v>900</v>
      </c>
      <c r="N66" s="172"/>
      <c r="O66" s="173">
        <v>900</v>
      </c>
      <c r="P66" s="172"/>
      <c r="Q66" s="182"/>
      <c r="R66" s="182"/>
      <c r="S66" s="41"/>
    </row>
    <row r="67" spans="1:19" x14ac:dyDescent="0.25">
      <c r="A67" s="124"/>
      <c r="B67" s="95">
        <v>78308</v>
      </c>
      <c r="C67" s="128" t="s">
        <v>81</v>
      </c>
      <c r="D67" s="174">
        <v>44395</v>
      </c>
      <c r="E67" s="172"/>
      <c r="F67" s="128" t="s">
        <v>126</v>
      </c>
      <c r="G67" s="171" t="s">
        <v>137</v>
      </c>
      <c r="H67" s="172"/>
      <c r="I67" s="171" t="s">
        <v>139</v>
      </c>
      <c r="J67" s="172"/>
      <c r="K67" s="96">
        <v>0</v>
      </c>
      <c r="L67" s="97" t="s">
        <v>78</v>
      </c>
      <c r="M67" s="173">
        <v>960</v>
      </c>
      <c r="N67" s="172"/>
      <c r="O67" s="173">
        <v>960</v>
      </c>
      <c r="P67" s="172"/>
      <c r="Q67" s="182"/>
      <c r="R67" s="182"/>
      <c r="S67" s="41"/>
    </row>
    <row r="68" spans="1:19" x14ac:dyDescent="0.25">
      <c r="A68" s="124"/>
      <c r="B68" s="95">
        <v>78530</v>
      </c>
      <c r="C68" s="128" t="s">
        <v>81</v>
      </c>
      <c r="D68" s="174">
        <v>44402</v>
      </c>
      <c r="E68" s="172"/>
      <c r="F68" s="128" t="s">
        <v>99</v>
      </c>
      <c r="G68" s="171" t="s">
        <v>140</v>
      </c>
      <c r="H68" s="172"/>
      <c r="I68" s="171" t="s">
        <v>141</v>
      </c>
      <c r="J68" s="172"/>
      <c r="K68" s="96">
        <v>0</v>
      </c>
      <c r="L68" s="97" t="s">
        <v>71</v>
      </c>
      <c r="M68" s="173">
        <v>500</v>
      </c>
      <c r="N68" s="172"/>
      <c r="O68" s="173">
        <v>500</v>
      </c>
      <c r="P68" s="172"/>
      <c r="Q68" s="182"/>
      <c r="R68" s="182"/>
      <c r="S68" s="41"/>
    </row>
    <row r="69" spans="1:19" x14ac:dyDescent="0.25">
      <c r="A69" s="124"/>
      <c r="B69" s="95">
        <v>78547</v>
      </c>
      <c r="C69" s="128" t="s">
        <v>81</v>
      </c>
      <c r="D69" s="174">
        <v>44402</v>
      </c>
      <c r="E69" s="172"/>
      <c r="F69" s="128" t="s">
        <v>126</v>
      </c>
      <c r="G69" s="171" t="s">
        <v>144</v>
      </c>
      <c r="H69" s="172"/>
      <c r="I69" s="171" t="s">
        <v>145</v>
      </c>
      <c r="J69" s="172"/>
      <c r="K69" s="96">
        <v>0</v>
      </c>
      <c r="L69" s="97" t="s">
        <v>78</v>
      </c>
      <c r="M69" s="173">
        <v>1400</v>
      </c>
      <c r="N69" s="172"/>
      <c r="O69" s="173">
        <v>1400</v>
      </c>
      <c r="P69" s="172"/>
      <c r="Q69" s="182"/>
      <c r="R69" s="182"/>
      <c r="S69" s="41"/>
    </row>
    <row r="70" spans="1:19" x14ac:dyDescent="0.25">
      <c r="A70" s="124"/>
      <c r="B70" s="95">
        <v>78645</v>
      </c>
      <c r="C70" s="128" t="s">
        <v>81</v>
      </c>
      <c r="D70" s="174">
        <v>44416</v>
      </c>
      <c r="E70" s="172"/>
      <c r="F70" s="128" t="s">
        <v>126</v>
      </c>
      <c r="G70" s="171" t="s">
        <v>146</v>
      </c>
      <c r="H70" s="172"/>
      <c r="I70" s="171" t="s">
        <v>147</v>
      </c>
      <c r="J70" s="172"/>
      <c r="K70" s="96">
        <v>0</v>
      </c>
      <c r="L70" s="97" t="s">
        <v>78</v>
      </c>
      <c r="M70" s="173">
        <v>1150</v>
      </c>
      <c r="N70" s="172"/>
      <c r="O70" s="173">
        <v>1150</v>
      </c>
      <c r="P70" s="172"/>
      <c r="Q70" s="182"/>
      <c r="R70" s="182"/>
      <c r="S70" s="41"/>
    </row>
    <row r="71" spans="1:19" x14ac:dyDescent="0.25">
      <c r="A71" s="124"/>
      <c r="B71" s="95">
        <v>78646</v>
      </c>
      <c r="C71" s="128" t="s">
        <v>81</v>
      </c>
      <c r="D71" s="174">
        <v>44423</v>
      </c>
      <c r="E71" s="172"/>
      <c r="F71" s="128" t="s">
        <v>126</v>
      </c>
      <c r="G71" s="171" t="s">
        <v>146</v>
      </c>
      <c r="H71" s="172"/>
      <c r="I71" s="171" t="s">
        <v>148</v>
      </c>
      <c r="J71" s="172"/>
      <c r="K71" s="96">
        <v>0</v>
      </c>
      <c r="L71" s="97" t="s">
        <v>78</v>
      </c>
      <c r="M71" s="173">
        <v>750</v>
      </c>
      <c r="N71" s="172"/>
      <c r="O71" s="173">
        <v>750</v>
      </c>
      <c r="P71" s="172"/>
      <c r="Q71" s="147"/>
      <c r="R71" s="148"/>
      <c r="S71" s="41"/>
    </row>
    <row r="72" spans="1:19" x14ac:dyDescent="0.25">
      <c r="A72" s="124"/>
      <c r="B72" s="95">
        <v>79051</v>
      </c>
      <c r="C72" s="128" t="s">
        <v>81</v>
      </c>
      <c r="D72" s="174">
        <v>44430</v>
      </c>
      <c r="E72" s="172"/>
      <c r="F72" s="128" t="s">
        <v>126</v>
      </c>
      <c r="G72" s="171" t="s">
        <v>149</v>
      </c>
      <c r="H72" s="172"/>
      <c r="I72" s="171" t="s">
        <v>150</v>
      </c>
      <c r="J72" s="172"/>
      <c r="K72" s="96">
        <v>0</v>
      </c>
      <c r="L72" s="97" t="s">
        <v>78</v>
      </c>
      <c r="M72" s="173">
        <v>950</v>
      </c>
      <c r="N72" s="172"/>
      <c r="O72" s="173">
        <v>950</v>
      </c>
      <c r="P72" s="172"/>
      <c r="Q72" s="147"/>
      <c r="R72" s="148"/>
      <c r="S72" s="41"/>
    </row>
    <row r="73" spans="1:19" x14ac:dyDescent="0.25">
      <c r="A73" s="124"/>
      <c r="B73" s="95">
        <v>79052</v>
      </c>
      <c r="C73" s="128" t="s">
        <v>81</v>
      </c>
      <c r="D73" s="174">
        <v>44439</v>
      </c>
      <c r="E73" s="172"/>
      <c r="F73" s="128" t="s">
        <v>126</v>
      </c>
      <c r="G73" s="171" t="s">
        <v>149</v>
      </c>
      <c r="H73" s="172"/>
      <c r="I73" s="171" t="s">
        <v>151</v>
      </c>
      <c r="J73" s="172"/>
      <c r="K73" s="96">
        <v>0</v>
      </c>
      <c r="L73" s="97" t="s">
        <v>78</v>
      </c>
      <c r="M73" s="173">
        <v>900</v>
      </c>
      <c r="N73" s="172"/>
      <c r="O73" s="173">
        <v>900</v>
      </c>
      <c r="P73" s="172"/>
      <c r="Q73" s="147"/>
      <c r="R73" s="148"/>
      <c r="S73" s="41"/>
    </row>
    <row r="74" spans="1:19" x14ac:dyDescent="0.25">
      <c r="A74" s="124"/>
      <c r="B74" s="95">
        <v>79060</v>
      </c>
      <c r="C74" s="128" t="s">
        <v>81</v>
      </c>
      <c r="D74" s="174">
        <v>44439</v>
      </c>
      <c r="E74" s="172"/>
      <c r="F74" s="128" t="s">
        <v>130</v>
      </c>
      <c r="G74" s="171" t="s">
        <v>152</v>
      </c>
      <c r="H74" s="172"/>
      <c r="I74" s="171" t="s">
        <v>153</v>
      </c>
      <c r="J74" s="172"/>
      <c r="K74" s="96">
        <v>0</v>
      </c>
      <c r="L74" s="97" t="s">
        <v>71</v>
      </c>
      <c r="M74" s="173">
        <v>525</v>
      </c>
      <c r="N74" s="172"/>
      <c r="O74" s="173">
        <v>525</v>
      </c>
      <c r="P74" s="172"/>
      <c r="Q74" s="147"/>
      <c r="R74" s="148"/>
      <c r="S74" s="41"/>
    </row>
    <row r="75" spans="1:19" x14ac:dyDescent="0.25">
      <c r="A75" s="124"/>
      <c r="B75" s="95">
        <v>79465</v>
      </c>
      <c r="C75" s="128" t="s">
        <v>81</v>
      </c>
      <c r="D75" s="174">
        <v>44472</v>
      </c>
      <c r="E75" s="172"/>
      <c r="F75" s="128" t="s">
        <v>126</v>
      </c>
      <c r="G75" s="171" t="s">
        <v>155</v>
      </c>
      <c r="H75" s="172"/>
      <c r="I75" s="171" t="s">
        <v>156</v>
      </c>
      <c r="J75" s="172"/>
      <c r="K75" s="96">
        <v>0</v>
      </c>
      <c r="L75" s="97" t="s">
        <v>78</v>
      </c>
      <c r="M75" s="173">
        <v>1260</v>
      </c>
      <c r="N75" s="172"/>
      <c r="O75" s="173">
        <v>1260</v>
      </c>
      <c r="P75" s="172"/>
      <c r="Q75" s="147"/>
      <c r="R75" s="148"/>
      <c r="S75" s="41"/>
    </row>
    <row r="76" spans="1:19" x14ac:dyDescent="0.25">
      <c r="A76" s="124"/>
      <c r="B76" s="95">
        <v>79466</v>
      </c>
      <c r="C76" s="128" t="s">
        <v>81</v>
      </c>
      <c r="D76" s="174">
        <v>44472</v>
      </c>
      <c r="E76" s="172"/>
      <c r="F76" s="128" t="s">
        <v>126</v>
      </c>
      <c r="G76" s="171" t="s">
        <v>155</v>
      </c>
      <c r="H76" s="172"/>
      <c r="I76" s="171" t="s">
        <v>157</v>
      </c>
      <c r="J76" s="172"/>
      <c r="K76" s="96">
        <v>0</v>
      </c>
      <c r="L76" s="97" t="s">
        <v>78</v>
      </c>
      <c r="M76" s="173">
        <v>900</v>
      </c>
      <c r="N76" s="172"/>
      <c r="O76" s="173">
        <v>900</v>
      </c>
      <c r="P76" s="172"/>
      <c r="Q76" s="147"/>
      <c r="R76" s="148"/>
      <c r="S76" s="41"/>
    </row>
    <row r="77" spans="1:19" x14ac:dyDescent="0.25">
      <c r="A77" s="124"/>
      <c r="B77" s="95">
        <v>79604</v>
      </c>
      <c r="C77" s="128" t="s">
        <v>81</v>
      </c>
      <c r="D77" s="174">
        <v>44486</v>
      </c>
      <c r="E77" s="172"/>
      <c r="F77" s="128" t="s">
        <v>126</v>
      </c>
      <c r="G77" s="171" t="s">
        <v>161</v>
      </c>
      <c r="H77" s="172"/>
      <c r="I77" s="171" t="s">
        <v>162</v>
      </c>
      <c r="J77" s="172"/>
      <c r="K77" s="96">
        <v>0</v>
      </c>
      <c r="L77" s="97" t="s">
        <v>78</v>
      </c>
      <c r="M77" s="173">
        <v>1200</v>
      </c>
      <c r="N77" s="172"/>
      <c r="O77" s="173">
        <v>1200</v>
      </c>
      <c r="P77" s="172"/>
      <c r="Q77" s="147"/>
      <c r="R77" s="148"/>
      <c r="S77" s="41"/>
    </row>
    <row r="78" spans="1:19" x14ac:dyDescent="0.25">
      <c r="A78" s="124"/>
      <c r="B78" s="95">
        <v>79607</v>
      </c>
      <c r="C78" s="128" t="s">
        <v>81</v>
      </c>
      <c r="D78" s="174">
        <v>44489</v>
      </c>
      <c r="E78" s="172"/>
      <c r="F78" s="128" t="s">
        <v>130</v>
      </c>
      <c r="G78" s="171" t="s">
        <v>163</v>
      </c>
      <c r="H78" s="172"/>
      <c r="I78" s="171" t="s">
        <v>164</v>
      </c>
      <c r="J78" s="172"/>
      <c r="K78" s="96">
        <v>0</v>
      </c>
      <c r="L78" s="97" t="s">
        <v>71</v>
      </c>
      <c r="M78" s="173">
        <v>400</v>
      </c>
      <c r="N78" s="172"/>
      <c r="O78" s="173">
        <v>400</v>
      </c>
      <c r="P78" s="172"/>
      <c r="Q78" s="147"/>
      <c r="R78" s="148"/>
      <c r="S78" s="41"/>
    </row>
    <row r="79" spans="1:19" x14ac:dyDescent="0.25">
      <c r="A79" s="124"/>
      <c r="B79" s="95">
        <v>79688</v>
      </c>
      <c r="C79" s="128" t="s">
        <v>81</v>
      </c>
      <c r="D79" s="174">
        <v>44491</v>
      </c>
      <c r="E79" s="172"/>
      <c r="F79" s="128" t="s">
        <v>165</v>
      </c>
      <c r="G79" s="171" t="s">
        <v>166</v>
      </c>
      <c r="H79" s="172"/>
      <c r="I79" s="171" t="s">
        <v>167</v>
      </c>
      <c r="J79" s="172"/>
      <c r="K79" s="96">
        <v>0</v>
      </c>
      <c r="L79" s="97" t="s">
        <v>71</v>
      </c>
      <c r="M79" s="173">
        <v>4200</v>
      </c>
      <c r="N79" s="172"/>
      <c r="O79" s="173">
        <v>4200</v>
      </c>
      <c r="P79" s="172"/>
      <c r="Q79" s="147"/>
      <c r="R79" s="148"/>
      <c r="S79" s="41"/>
    </row>
    <row r="80" spans="1:19" x14ac:dyDescent="0.25">
      <c r="A80" s="124"/>
      <c r="B80" s="95">
        <v>79689</v>
      </c>
      <c r="C80" s="128" t="s">
        <v>81</v>
      </c>
      <c r="D80" s="174">
        <v>44491</v>
      </c>
      <c r="E80" s="172"/>
      <c r="F80" s="128" t="s">
        <v>165</v>
      </c>
      <c r="G80" s="171" t="s">
        <v>166</v>
      </c>
      <c r="H80" s="172"/>
      <c r="I80" s="171" t="s">
        <v>168</v>
      </c>
      <c r="J80" s="172"/>
      <c r="K80" s="96">
        <v>0</v>
      </c>
      <c r="L80" s="97" t="s">
        <v>71</v>
      </c>
      <c r="M80" s="173">
        <v>1050</v>
      </c>
      <c r="N80" s="172"/>
      <c r="O80" s="173">
        <v>1050</v>
      </c>
      <c r="P80" s="172"/>
      <c r="Q80" s="147"/>
      <c r="R80" s="148"/>
      <c r="S80" s="41"/>
    </row>
    <row r="81" spans="1:19" x14ac:dyDescent="0.25">
      <c r="A81" s="124"/>
      <c r="B81" s="95">
        <v>79690</v>
      </c>
      <c r="C81" s="128" t="s">
        <v>81</v>
      </c>
      <c r="D81" s="174">
        <v>44502</v>
      </c>
      <c r="E81" s="172"/>
      <c r="F81" s="128" t="s">
        <v>99</v>
      </c>
      <c r="G81" s="171" t="s">
        <v>169</v>
      </c>
      <c r="H81" s="172"/>
      <c r="I81" s="171" t="s">
        <v>170</v>
      </c>
      <c r="J81" s="172"/>
      <c r="K81" s="96">
        <v>0</v>
      </c>
      <c r="L81" s="97" t="s">
        <v>71</v>
      </c>
      <c r="M81" s="173">
        <v>2000</v>
      </c>
      <c r="N81" s="172"/>
      <c r="O81" s="173">
        <v>2000</v>
      </c>
      <c r="P81" s="172"/>
      <c r="Q81" s="147"/>
      <c r="R81" s="148"/>
      <c r="S81" s="41"/>
    </row>
    <row r="82" spans="1:19" x14ac:dyDescent="0.25">
      <c r="A82" s="124"/>
      <c r="B82" s="95">
        <v>79691</v>
      </c>
      <c r="C82" s="128" t="s">
        <v>81</v>
      </c>
      <c r="D82" s="174">
        <v>44495</v>
      </c>
      <c r="E82" s="172"/>
      <c r="F82" s="128" t="s">
        <v>99</v>
      </c>
      <c r="G82" s="171" t="s">
        <v>169</v>
      </c>
      <c r="H82" s="172"/>
      <c r="I82" s="171" t="s">
        <v>171</v>
      </c>
      <c r="J82" s="172"/>
      <c r="K82" s="96">
        <v>0</v>
      </c>
      <c r="L82" s="97" t="s">
        <v>71</v>
      </c>
      <c r="M82" s="173">
        <v>380</v>
      </c>
      <c r="N82" s="172"/>
      <c r="O82" s="173">
        <v>380</v>
      </c>
      <c r="P82" s="172"/>
      <c r="Q82" s="147"/>
      <c r="R82" s="148"/>
      <c r="S82" s="41"/>
    </row>
    <row r="83" spans="1:19" x14ac:dyDescent="0.25">
      <c r="A83" s="124"/>
      <c r="B83" s="95">
        <v>79692</v>
      </c>
      <c r="C83" s="128" t="s">
        <v>81</v>
      </c>
      <c r="D83" s="174">
        <v>44495</v>
      </c>
      <c r="E83" s="172"/>
      <c r="F83" s="128" t="s">
        <v>99</v>
      </c>
      <c r="G83" s="171" t="s">
        <v>169</v>
      </c>
      <c r="H83" s="172"/>
      <c r="I83" s="171" t="s">
        <v>172</v>
      </c>
      <c r="J83" s="172"/>
      <c r="K83" s="96">
        <v>0</v>
      </c>
      <c r="L83" s="97" t="s">
        <v>71</v>
      </c>
      <c r="M83" s="173">
        <v>1200</v>
      </c>
      <c r="N83" s="172"/>
      <c r="O83" s="173">
        <v>1200</v>
      </c>
      <c r="P83" s="172"/>
      <c r="Q83" s="147"/>
      <c r="R83" s="148"/>
      <c r="S83" s="41"/>
    </row>
    <row r="84" spans="1:19" x14ac:dyDescent="0.25">
      <c r="A84" s="124"/>
      <c r="B84" s="95">
        <v>79711</v>
      </c>
      <c r="C84" s="128" t="s">
        <v>81</v>
      </c>
      <c r="D84" s="174">
        <v>44500</v>
      </c>
      <c r="E84" s="172"/>
      <c r="F84" s="128" t="s">
        <v>126</v>
      </c>
      <c r="G84" s="171" t="s">
        <v>173</v>
      </c>
      <c r="H84" s="172"/>
      <c r="I84" s="171" t="s">
        <v>174</v>
      </c>
      <c r="J84" s="172"/>
      <c r="K84" s="96">
        <v>0</v>
      </c>
      <c r="L84" s="97" t="s">
        <v>78</v>
      </c>
      <c r="M84" s="173">
        <v>1850</v>
      </c>
      <c r="N84" s="172"/>
      <c r="O84" s="173">
        <v>1850</v>
      </c>
      <c r="P84" s="172"/>
      <c r="Q84" s="147"/>
      <c r="R84" s="148"/>
      <c r="S84" s="41"/>
    </row>
    <row r="85" spans="1:19" x14ac:dyDescent="0.25">
      <c r="A85" s="124"/>
      <c r="B85" s="95">
        <v>80052</v>
      </c>
      <c r="C85" s="128" t="s">
        <v>81</v>
      </c>
      <c r="D85" s="174">
        <v>44514</v>
      </c>
      <c r="E85" s="172"/>
      <c r="F85" s="128" t="s">
        <v>126</v>
      </c>
      <c r="G85" s="171" t="s">
        <v>176</v>
      </c>
      <c r="H85" s="172"/>
      <c r="I85" s="171" t="s">
        <v>177</v>
      </c>
      <c r="J85" s="172"/>
      <c r="K85" s="96">
        <v>0</v>
      </c>
      <c r="L85" s="97" t="s">
        <v>78</v>
      </c>
      <c r="M85" s="173">
        <v>1100</v>
      </c>
      <c r="N85" s="172"/>
      <c r="O85" s="173">
        <v>1100</v>
      </c>
      <c r="P85" s="172"/>
      <c r="Q85" s="147"/>
      <c r="R85" s="148"/>
      <c r="S85" s="41"/>
    </row>
    <row r="86" spans="1:19" x14ac:dyDescent="0.25">
      <c r="A86" s="124"/>
      <c r="B86" s="95">
        <v>80057</v>
      </c>
      <c r="C86" s="128" t="s">
        <v>81</v>
      </c>
      <c r="D86" s="174">
        <v>44502</v>
      </c>
      <c r="E86" s="172"/>
      <c r="F86" s="128" t="s">
        <v>130</v>
      </c>
      <c r="G86" s="171" t="s">
        <v>178</v>
      </c>
      <c r="H86" s="172"/>
      <c r="I86" s="171" t="s">
        <v>179</v>
      </c>
      <c r="J86" s="172"/>
      <c r="K86" s="96">
        <v>0</v>
      </c>
      <c r="L86" s="97" t="s">
        <v>71</v>
      </c>
      <c r="M86" s="173">
        <v>100</v>
      </c>
      <c r="N86" s="172"/>
      <c r="O86" s="173">
        <v>100</v>
      </c>
      <c r="P86" s="172"/>
      <c r="Q86" s="147"/>
      <c r="R86" s="148"/>
      <c r="S86" s="41"/>
    </row>
    <row r="87" spans="1:19" x14ac:dyDescent="0.25">
      <c r="A87" s="124"/>
      <c r="B87" s="95">
        <v>80181</v>
      </c>
      <c r="C87" s="128" t="s">
        <v>81</v>
      </c>
      <c r="D87" s="174">
        <v>44520</v>
      </c>
      <c r="E87" s="172"/>
      <c r="F87" s="128" t="s">
        <v>99</v>
      </c>
      <c r="G87" s="171" t="s">
        <v>180</v>
      </c>
      <c r="H87" s="172"/>
      <c r="I87" s="171" t="s">
        <v>181</v>
      </c>
      <c r="J87" s="172"/>
      <c r="K87" s="96">
        <v>0</v>
      </c>
      <c r="L87" s="97" t="s">
        <v>71</v>
      </c>
      <c r="M87" s="173">
        <v>2850</v>
      </c>
      <c r="N87" s="172"/>
      <c r="O87" s="173">
        <v>2850</v>
      </c>
      <c r="P87" s="172"/>
      <c r="Q87" s="147"/>
      <c r="R87" s="148"/>
      <c r="S87" s="41"/>
    </row>
    <row r="88" spans="1:19" x14ac:dyDescent="0.25">
      <c r="A88" s="124"/>
      <c r="B88" s="95">
        <v>80385</v>
      </c>
      <c r="C88" s="128" t="s">
        <v>81</v>
      </c>
      <c r="D88" s="174">
        <v>44535</v>
      </c>
      <c r="E88" s="172"/>
      <c r="F88" s="128" t="s">
        <v>126</v>
      </c>
      <c r="G88" s="171" t="s">
        <v>184</v>
      </c>
      <c r="H88" s="172"/>
      <c r="I88" s="171" t="s">
        <v>185</v>
      </c>
      <c r="J88" s="172"/>
      <c r="K88" s="96">
        <v>0</v>
      </c>
      <c r="L88" s="97" t="s">
        <v>78</v>
      </c>
      <c r="M88" s="173">
        <v>3200</v>
      </c>
      <c r="N88" s="172"/>
      <c r="O88" s="173">
        <v>3200</v>
      </c>
      <c r="P88" s="172"/>
      <c r="Q88" s="147"/>
      <c r="R88" s="148"/>
      <c r="S88" s="41"/>
    </row>
    <row r="89" spans="1:19" x14ac:dyDescent="0.25">
      <c r="A89" s="124"/>
      <c r="B89" s="95">
        <v>80786</v>
      </c>
      <c r="C89" s="128" t="s">
        <v>81</v>
      </c>
      <c r="D89" s="174">
        <v>44572</v>
      </c>
      <c r="E89" s="172"/>
      <c r="F89" s="128" t="s">
        <v>99</v>
      </c>
      <c r="G89" s="171" t="s">
        <v>187</v>
      </c>
      <c r="H89" s="172"/>
      <c r="I89" s="171" t="s">
        <v>188</v>
      </c>
      <c r="J89" s="172"/>
      <c r="K89" s="96">
        <v>0</v>
      </c>
      <c r="L89" s="97" t="s">
        <v>71</v>
      </c>
      <c r="M89" s="173">
        <v>400</v>
      </c>
      <c r="N89" s="172"/>
      <c r="O89" s="173">
        <v>400</v>
      </c>
      <c r="P89" s="172"/>
      <c r="Q89" s="147"/>
      <c r="R89" s="148"/>
      <c r="S89" s="41"/>
    </row>
    <row r="90" spans="1:19" x14ac:dyDescent="0.25">
      <c r="A90" s="124"/>
      <c r="B90" s="95">
        <v>80813</v>
      </c>
      <c r="C90" s="128" t="s">
        <v>81</v>
      </c>
      <c r="D90" s="174">
        <v>44552</v>
      </c>
      <c r="E90" s="172"/>
      <c r="F90" s="128" t="s">
        <v>126</v>
      </c>
      <c r="G90" s="171" t="s">
        <v>189</v>
      </c>
      <c r="H90" s="172"/>
      <c r="I90" s="171" t="s">
        <v>190</v>
      </c>
      <c r="J90" s="172"/>
      <c r="K90" s="96">
        <v>0</v>
      </c>
      <c r="L90" s="97" t="s">
        <v>78</v>
      </c>
      <c r="M90" s="173">
        <v>1300</v>
      </c>
      <c r="N90" s="172"/>
      <c r="O90" s="173">
        <v>1300</v>
      </c>
      <c r="P90" s="172"/>
      <c r="Q90" s="147"/>
      <c r="R90" s="148"/>
      <c r="S90" s="41"/>
    </row>
    <row r="91" spans="1:19" x14ac:dyDescent="0.25">
      <c r="A91" s="124"/>
      <c r="B91" s="95">
        <v>80814</v>
      </c>
      <c r="C91" s="128" t="s">
        <v>81</v>
      </c>
      <c r="D91" s="174">
        <v>44577</v>
      </c>
      <c r="E91" s="172"/>
      <c r="F91" s="128" t="s">
        <v>126</v>
      </c>
      <c r="G91" s="171" t="s">
        <v>189</v>
      </c>
      <c r="H91" s="172"/>
      <c r="I91" s="171" t="s">
        <v>191</v>
      </c>
      <c r="J91" s="172"/>
      <c r="K91" s="96">
        <v>0</v>
      </c>
      <c r="L91" s="97" t="s">
        <v>78</v>
      </c>
      <c r="M91" s="173">
        <v>1200</v>
      </c>
      <c r="N91" s="172"/>
      <c r="O91" s="173">
        <v>1200</v>
      </c>
      <c r="P91" s="172"/>
      <c r="Q91" s="147"/>
      <c r="R91" s="148"/>
      <c r="S91" s="41"/>
    </row>
    <row r="92" spans="1:19" x14ac:dyDescent="0.25">
      <c r="A92" s="124"/>
      <c r="B92" s="95">
        <v>80878</v>
      </c>
      <c r="C92" s="128" t="s">
        <v>81</v>
      </c>
      <c r="D92" s="174">
        <v>44579</v>
      </c>
      <c r="E92" s="172"/>
      <c r="F92" s="128" t="s">
        <v>130</v>
      </c>
      <c r="G92" s="171" t="s">
        <v>192</v>
      </c>
      <c r="H92" s="172"/>
      <c r="I92" s="171" t="s">
        <v>193</v>
      </c>
      <c r="J92" s="172"/>
      <c r="K92" s="96">
        <v>0</v>
      </c>
      <c r="L92" s="97" t="s">
        <v>71</v>
      </c>
      <c r="M92" s="173">
        <v>2580</v>
      </c>
      <c r="N92" s="172"/>
      <c r="O92" s="173">
        <v>2580</v>
      </c>
      <c r="P92" s="172"/>
      <c r="Q92" s="147"/>
      <c r="R92" s="148"/>
      <c r="S92" s="41"/>
    </row>
    <row r="93" spans="1:19" x14ac:dyDescent="0.25">
      <c r="A93" s="124"/>
      <c r="B93" s="95">
        <v>80880</v>
      </c>
      <c r="C93" s="128" t="s">
        <v>81</v>
      </c>
      <c r="D93" s="174">
        <v>44578</v>
      </c>
      <c r="E93" s="172"/>
      <c r="F93" s="128" t="s">
        <v>99</v>
      </c>
      <c r="G93" s="171" t="s">
        <v>194</v>
      </c>
      <c r="H93" s="172"/>
      <c r="I93" s="171" t="s">
        <v>195</v>
      </c>
      <c r="J93" s="172"/>
      <c r="K93" s="96">
        <v>0</v>
      </c>
      <c r="L93" s="97" t="s">
        <v>71</v>
      </c>
      <c r="M93" s="173">
        <v>250</v>
      </c>
      <c r="N93" s="172"/>
      <c r="O93" s="173">
        <v>250</v>
      </c>
      <c r="P93" s="172"/>
      <c r="Q93" s="147"/>
      <c r="R93" s="148"/>
      <c r="S93" s="41"/>
    </row>
    <row r="94" spans="1:19" x14ac:dyDescent="0.25">
      <c r="A94" s="124"/>
      <c r="B94" s="95">
        <v>80881</v>
      </c>
      <c r="C94" s="128" t="s">
        <v>81</v>
      </c>
      <c r="D94" s="174">
        <v>44579</v>
      </c>
      <c r="E94" s="172"/>
      <c r="F94" s="128" t="s">
        <v>99</v>
      </c>
      <c r="G94" s="171" t="s">
        <v>194</v>
      </c>
      <c r="H94" s="172"/>
      <c r="I94" s="171" t="s">
        <v>196</v>
      </c>
      <c r="J94" s="172"/>
      <c r="K94" s="96">
        <v>0</v>
      </c>
      <c r="L94" s="97" t="s">
        <v>71</v>
      </c>
      <c r="M94" s="173">
        <v>950</v>
      </c>
      <c r="N94" s="172"/>
      <c r="O94" s="173">
        <v>950</v>
      </c>
      <c r="P94" s="172"/>
      <c r="Q94" s="147"/>
      <c r="R94" s="148"/>
      <c r="S94" s="41"/>
    </row>
    <row r="95" spans="1:19" x14ac:dyDescent="0.25">
      <c r="A95" s="124"/>
      <c r="B95" s="95">
        <v>80900</v>
      </c>
      <c r="C95" s="128" t="s">
        <v>81</v>
      </c>
      <c r="D95" s="174">
        <v>44584</v>
      </c>
      <c r="E95" s="172"/>
      <c r="F95" s="128" t="s">
        <v>126</v>
      </c>
      <c r="G95" s="171" t="s">
        <v>199</v>
      </c>
      <c r="H95" s="172"/>
      <c r="I95" s="171" t="s">
        <v>200</v>
      </c>
      <c r="J95" s="172"/>
      <c r="K95" s="96">
        <v>0</v>
      </c>
      <c r="L95" s="97" t="s">
        <v>78</v>
      </c>
      <c r="M95" s="173">
        <v>1400</v>
      </c>
      <c r="N95" s="172"/>
      <c r="O95" s="173">
        <v>1400</v>
      </c>
      <c r="P95" s="172"/>
      <c r="Q95" s="147"/>
      <c r="R95" s="148"/>
      <c r="S95" s="41"/>
    </row>
    <row r="96" spans="1:19" x14ac:dyDescent="0.25">
      <c r="A96" s="124"/>
      <c r="B96" s="95">
        <v>81523</v>
      </c>
      <c r="C96" s="128" t="s">
        <v>81</v>
      </c>
      <c r="D96" s="174">
        <v>44602</v>
      </c>
      <c r="E96" s="172"/>
      <c r="F96" s="128" t="s">
        <v>99</v>
      </c>
      <c r="G96" s="171" t="s">
        <v>201</v>
      </c>
      <c r="H96" s="172"/>
      <c r="I96" s="171" t="s">
        <v>202</v>
      </c>
      <c r="J96" s="172"/>
      <c r="K96" s="96">
        <v>0</v>
      </c>
      <c r="L96" s="97" t="s">
        <v>71</v>
      </c>
      <c r="M96" s="173">
        <v>1600</v>
      </c>
      <c r="N96" s="172"/>
      <c r="O96" s="173">
        <v>1600</v>
      </c>
      <c r="P96" s="172"/>
      <c r="Q96" s="147"/>
      <c r="R96" s="148"/>
      <c r="S96" s="41"/>
    </row>
    <row r="97" spans="1:19" x14ac:dyDescent="0.25">
      <c r="A97" s="124"/>
      <c r="B97" s="95">
        <v>81524</v>
      </c>
      <c r="C97" s="128" t="s">
        <v>81</v>
      </c>
      <c r="D97" s="174">
        <v>44609</v>
      </c>
      <c r="E97" s="172"/>
      <c r="F97" s="128" t="s">
        <v>99</v>
      </c>
      <c r="G97" s="171" t="s">
        <v>201</v>
      </c>
      <c r="H97" s="172"/>
      <c r="I97" s="171" t="s">
        <v>203</v>
      </c>
      <c r="J97" s="172"/>
      <c r="K97" s="96">
        <v>0</v>
      </c>
      <c r="L97" s="97" t="s">
        <v>71</v>
      </c>
      <c r="M97" s="173">
        <v>250</v>
      </c>
      <c r="N97" s="172"/>
      <c r="O97" s="173">
        <v>250</v>
      </c>
      <c r="P97" s="172"/>
      <c r="Q97" s="147"/>
      <c r="R97" s="148"/>
      <c r="S97" s="41"/>
    </row>
    <row r="98" spans="1:19" x14ac:dyDescent="0.25">
      <c r="A98" s="124"/>
      <c r="B98" s="95">
        <v>81525</v>
      </c>
      <c r="C98" s="128" t="s">
        <v>81</v>
      </c>
      <c r="D98" s="174">
        <v>44614</v>
      </c>
      <c r="E98" s="172"/>
      <c r="F98" s="128" t="s">
        <v>99</v>
      </c>
      <c r="G98" s="171" t="s">
        <v>201</v>
      </c>
      <c r="H98" s="172"/>
      <c r="I98" s="171" t="s">
        <v>204</v>
      </c>
      <c r="J98" s="172"/>
      <c r="K98" s="96">
        <v>0</v>
      </c>
      <c r="L98" s="97" t="s">
        <v>71</v>
      </c>
      <c r="M98" s="173">
        <v>2500</v>
      </c>
      <c r="N98" s="172"/>
      <c r="O98" s="173">
        <v>2500</v>
      </c>
      <c r="P98" s="172"/>
      <c r="Q98" s="147"/>
      <c r="R98" s="148"/>
      <c r="S98" s="41"/>
    </row>
    <row r="99" spans="1:19" x14ac:dyDescent="0.25">
      <c r="A99" s="124"/>
      <c r="B99" s="95">
        <v>81526</v>
      </c>
      <c r="C99" s="128" t="s">
        <v>81</v>
      </c>
      <c r="D99" s="174">
        <v>44621</v>
      </c>
      <c r="E99" s="172"/>
      <c r="F99" s="128" t="s">
        <v>99</v>
      </c>
      <c r="G99" s="171" t="s">
        <v>201</v>
      </c>
      <c r="H99" s="172"/>
      <c r="I99" s="171" t="s">
        <v>205</v>
      </c>
      <c r="J99" s="172"/>
      <c r="K99" s="96">
        <v>0</v>
      </c>
      <c r="L99" s="97" t="s">
        <v>71</v>
      </c>
      <c r="M99" s="173">
        <v>350</v>
      </c>
      <c r="N99" s="172"/>
      <c r="O99" s="173">
        <v>350</v>
      </c>
      <c r="P99" s="172"/>
      <c r="Q99" s="147"/>
      <c r="R99" s="148"/>
      <c r="S99" s="41"/>
    </row>
    <row r="100" spans="1:19" x14ac:dyDescent="0.25">
      <c r="A100" s="124"/>
      <c r="B100" s="95">
        <v>81556</v>
      </c>
      <c r="C100" s="128" t="s">
        <v>81</v>
      </c>
      <c r="D100" s="174">
        <v>44612</v>
      </c>
      <c r="E100" s="172"/>
      <c r="F100" s="128" t="s">
        <v>126</v>
      </c>
      <c r="G100" s="171" t="s">
        <v>208</v>
      </c>
      <c r="H100" s="172"/>
      <c r="I100" s="171" t="s">
        <v>209</v>
      </c>
      <c r="J100" s="172"/>
      <c r="K100" s="96">
        <v>0</v>
      </c>
      <c r="L100" s="97" t="s">
        <v>78</v>
      </c>
      <c r="M100" s="173">
        <v>1100</v>
      </c>
      <c r="N100" s="172"/>
      <c r="O100" s="173">
        <v>1100</v>
      </c>
      <c r="P100" s="172"/>
      <c r="Q100" s="147"/>
      <c r="R100" s="148"/>
      <c r="S100" s="41"/>
    </row>
    <row r="101" spans="1:19" x14ac:dyDescent="0.25">
      <c r="A101" s="124"/>
      <c r="B101" s="95">
        <v>81558</v>
      </c>
      <c r="C101" s="128" t="s">
        <v>81</v>
      </c>
      <c r="D101" s="174">
        <v>44615</v>
      </c>
      <c r="E101" s="172"/>
      <c r="F101" s="128" t="s">
        <v>130</v>
      </c>
      <c r="G101" s="171" t="s">
        <v>210</v>
      </c>
      <c r="H101" s="172"/>
      <c r="I101" s="171" t="s">
        <v>211</v>
      </c>
      <c r="J101" s="172"/>
      <c r="K101" s="96">
        <v>0</v>
      </c>
      <c r="L101" s="97" t="s">
        <v>71</v>
      </c>
      <c r="M101" s="173">
        <v>3360</v>
      </c>
      <c r="N101" s="172"/>
      <c r="O101" s="173">
        <v>3360</v>
      </c>
      <c r="P101" s="172"/>
      <c r="Q101" s="147"/>
      <c r="R101" s="148"/>
      <c r="S101" s="41"/>
    </row>
    <row r="102" spans="1:19" x14ac:dyDescent="0.25">
      <c r="A102" s="124"/>
      <c r="B102" s="95">
        <v>81559</v>
      </c>
      <c r="C102" s="128" t="s">
        <v>81</v>
      </c>
      <c r="D102" s="174">
        <v>44621</v>
      </c>
      <c r="E102" s="172"/>
      <c r="F102" s="128" t="s">
        <v>130</v>
      </c>
      <c r="G102" s="171" t="s">
        <v>210</v>
      </c>
      <c r="H102" s="172"/>
      <c r="I102" s="171" t="s">
        <v>212</v>
      </c>
      <c r="J102" s="172"/>
      <c r="K102" s="96">
        <v>0</v>
      </c>
      <c r="L102" s="97" t="s">
        <v>71</v>
      </c>
      <c r="M102" s="173">
        <v>6005</v>
      </c>
      <c r="N102" s="172"/>
      <c r="O102" s="173">
        <v>6005</v>
      </c>
      <c r="P102" s="172"/>
      <c r="Q102" s="147"/>
      <c r="R102" s="148"/>
      <c r="S102" s="41"/>
    </row>
    <row r="103" spans="1:19" x14ac:dyDescent="0.25">
      <c r="A103" s="124"/>
      <c r="B103" s="95">
        <v>81560</v>
      </c>
      <c r="C103" s="128" t="s">
        <v>81</v>
      </c>
      <c r="D103" s="174">
        <v>44623</v>
      </c>
      <c r="E103" s="172"/>
      <c r="F103" s="128" t="s">
        <v>130</v>
      </c>
      <c r="G103" s="171" t="s">
        <v>210</v>
      </c>
      <c r="H103" s="172"/>
      <c r="I103" s="171" t="s">
        <v>213</v>
      </c>
      <c r="J103" s="172"/>
      <c r="K103" s="96">
        <v>0</v>
      </c>
      <c r="L103" s="97" t="s">
        <v>71</v>
      </c>
      <c r="M103" s="173">
        <v>1540</v>
      </c>
      <c r="N103" s="172"/>
      <c r="O103" s="173">
        <v>1540</v>
      </c>
      <c r="P103" s="172"/>
      <c r="Q103" s="147"/>
      <c r="R103" s="148"/>
      <c r="S103" s="41"/>
    </row>
    <row r="104" spans="1:19" x14ac:dyDescent="0.25">
      <c r="A104" s="124"/>
      <c r="B104" s="95">
        <v>81561</v>
      </c>
      <c r="C104" s="128" t="s">
        <v>81</v>
      </c>
      <c r="D104" s="174">
        <v>44623</v>
      </c>
      <c r="E104" s="172"/>
      <c r="F104" s="128" t="s">
        <v>130</v>
      </c>
      <c r="G104" s="171" t="s">
        <v>210</v>
      </c>
      <c r="H104" s="172"/>
      <c r="I104" s="171" t="s">
        <v>214</v>
      </c>
      <c r="J104" s="172"/>
      <c r="K104" s="96">
        <v>0</v>
      </c>
      <c r="L104" s="97" t="s">
        <v>71</v>
      </c>
      <c r="M104" s="173">
        <v>1440</v>
      </c>
      <c r="N104" s="172"/>
      <c r="O104" s="173">
        <v>1440</v>
      </c>
      <c r="P104" s="172"/>
      <c r="Q104" s="147"/>
      <c r="R104" s="148"/>
      <c r="S104" s="41"/>
    </row>
    <row r="105" spans="1:19" x14ac:dyDescent="0.25">
      <c r="A105" s="124"/>
      <c r="B105" s="95">
        <v>81731</v>
      </c>
      <c r="C105" s="128" t="s">
        <v>81</v>
      </c>
      <c r="D105" s="174">
        <v>44633</v>
      </c>
      <c r="E105" s="172"/>
      <c r="F105" s="128" t="s">
        <v>126</v>
      </c>
      <c r="G105" s="171" t="s">
        <v>226</v>
      </c>
      <c r="H105" s="172"/>
      <c r="I105" s="171" t="s">
        <v>227</v>
      </c>
      <c r="J105" s="172"/>
      <c r="K105" s="96">
        <v>0</v>
      </c>
      <c r="L105" s="97" t="s">
        <v>78</v>
      </c>
      <c r="M105" s="173">
        <v>850</v>
      </c>
      <c r="N105" s="172"/>
      <c r="O105" s="173">
        <v>850</v>
      </c>
      <c r="P105" s="172"/>
      <c r="Q105" s="147"/>
      <c r="R105" s="148"/>
      <c r="S105" s="41"/>
    </row>
    <row r="106" spans="1:19" x14ac:dyDescent="0.25">
      <c r="A106" s="124"/>
      <c r="B106" s="95">
        <v>81732</v>
      </c>
      <c r="C106" s="128" t="s">
        <v>81</v>
      </c>
      <c r="D106" s="174">
        <v>44641</v>
      </c>
      <c r="E106" s="172"/>
      <c r="F106" s="128" t="s">
        <v>126</v>
      </c>
      <c r="G106" s="171" t="s">
        <v>226</v>
      </c>
      <c r="H106" s="172"/>
      <c r="I106" s="171" t="s">
        <v>228</v>
      </c>
      <c r="J106" s="172"/>
      <c r="K106" s="96">
        <v>0</v>
      </c>
      <c r="L106" s="97" t="s">
        <v>78</v>
      </c>
      <c r="M106" s="173">
        <v>460</v>
      </c>
      <c r="N106" s="172"/>
      <c r="O106" s="173">
        <v>460</v>
      </c>
      <c r="P106" s="172"/>
      <c r="Q106" s="147"/>
      <c r="R106" s="148"/>
      <c r="S106" s="41"/>
    </row>
    <row r="107" spans="1:19" x14ac:dyDescent="0.25">
      <c r="A107" s="124"/>
      <c r="B107" s="95">
        <v>81738</v>
      </c>
      <c r="C107" s="128" t="s">
        <v>81</v>
      </c>
      <c r="D107" s="174">
        <v>44641</v>
      </c>
      <c r="E107" s="172"/>
      <c r="F107" s="128" t="s">
        <v>130</v>
      </c>
      <c r="G107" s="171" t="s">
        <v>229</v>
      </c>
      <c r="H107" s="172"/>
      <c r="I107" s="171" t="s">
        <v>230</v>
      </c>
      <c r="J107" s="172"/>
      <c r="K107" s="96">
        <v>0</v>
      </c>
      <c r="L107" s="97" t="s">
        <v>71</v>
      </c>
      <c r="M107" s="173">
        <v>850</v>
      </c>
      <c r="N107" s="172"/>
      <c r="O107" s="173">
        <v>850</v>
      </c>
      <c r="P107" s="172"/>
      <c r="Q107" s="147"/>
      <c r="R107" s="148"/>
      <c r="S107" s="41"/>
    </row>
    <row r="108" spans="1:19" x14ac:dyDescent="0.25">
      <c r="A108" s="124"/>
      <c r="B108" s="95">
        <v>81770</v>
      </c>
      <c r="C108" s="128" t="s">
        <v>81</v>
      </c>
      <c r="D108" s="174">
        <v>44641</v>
      </c>
      <c r="E108" s="172"/>
      <c r="F108" s="128" t="s">
        <v>99</v>
      </c>
      <c r="G108" s="171" t="s">
        <v>231</v>
      </c>
      <c r="H108" s="172"/>
      <c r="I108" s="171" t="s">
        <v>232</v>
      </c>
      <c r="J108" s="172"/>
      <c r="K108" s="96">
        <v>0</v>
      </c>
      <c r="L108" s="97" t="s">
        <v>71</v>
      </c>
      <c r="M108" s="173">
        <v>650</v>
      </c>
      <c r="N108" s="172"/>
      <c r="O108" s="173">
        <v>650</v>
      </c>
      <c r="P108" s="172"/>
      <c r="Q108" s="147"/>
      <c r="R108" s="148"/>
      <c r="S108" s="41"/>
    </row>
    <row r="109" spans="1:19" x14ac:dyDescent="0.25">
      <c r="A109" s="124"/>
      <c r="B109" s="95">
        <v>81771</v>
      </c>
      <c r="C109" s="128" t="s">
        <v>81</v>
      </c>
      <c r="D109" s="174">
        <v>44641</v>
      </c>
      <c r="E109" s="172"/>
      <c r="F109" s="128" t="s">
        <v>99</v>
      </c>
      <c r="G109" s="171" t="s">
        <v>231</v>
      </c>
      <c r="H109" s="172"/>
      <c r="I109" s="171" t="s">
        <v>233</v>
      </c>
      <c r="J109" s="172"/>
      <c r="K109" s="96">
        <v>0</v>
      </c>
      <c r="L109" s="97" t="s">
        <v>71</v>
      </c>
      <c r="M109" s="173">
        <v>300</v>
      </c>
      <c r="N109" s="172"/>
      <c r="O109" s="173">
        <v>300</v>
      </c>
      <c r="P109" s="172"/>
      <c r="Q109" s="147"/>
      <c r="R109" s="148"/>
      <c r="S109" s="41"/>
    </row>
    <row r="110" spans="1:19" x14ac:dyDescent="0.25">
      <c r="A110" s="124"/>
      <c r="B110" s="95">
        <v>82643</v>
      </c>
      <c r="C110" s="128" t="s">
        <v>234</v>
      </c>
      <c r="D110" s="174">
        <v>44651</v>
      </c>
      <c r="E110" s="172"/>
      <c r="F110" s="128" t="s">
        <v>97</v>
      </c>
      <c r="G110" s="171" t="s">
        <v>235</v>
      </c>
      <c r="H110" s="172"/>
      <c r="I110" s="171" t="s">
        <v>236</v>
      </c>
      <c r="J110" s="172"/>
      <c r="K110" s="96">
        <v>0</v>
      </c>
      <c r="L110" s="97" t="s">
        <v>78</v>
      </c>
      <c r="M110" s="173">
        <v>3450</v>
      </c>
      <c r="N110" s="172"/>
      <c r="O110" s="173">
        <v>3450</v>
      </c>
      <c r="P110" s="172"/>
      <c r="Q110" s="147"/>
      <c r="R110" s="148"/>
      <c r="S110" s="41"/>
    </row>
    <row r="111" spans="1:19" ht="15.75" thickBot="1" x14ac:dyDescent="0.3">
      <c r="A111" s="124"/>
      <c r="B111" s="95">
        <v>82645</v>
      </c>
      <c r="C111" s="128" t="s">
        <v>234</v>
      </c>
      <c r="D111" s="174">
        <v>44651</v>
      </c>
      <c r="E111" s="172"/>
      <c r="F111" s="128" t="s">
        <v>97</v>
      </c>
      <c r="G111" s="171" t="s">
        <v>235</v>
      </c>
      <c r="H111" s="172"/>
      <c r="I111" s="171" t="s">
        <v>237</v>
      </c>
      <c r="J111" s="172"/>
      <c r="K111" s="96">
        <v>0</v>
      </c>
      <c r="L111" s="97" t="s">
        <v>78</v>
      </c>
      <c r="M111" s="173">
        <v>1960</v>
      </c>
      <c r="N111" s="172"/>
      <c r="O111" s="173">
        <v>1960</v>
      </c>
      <c r="P111" s="172"/>
      <c r="Q111" s="147"/>
      <c r="R111" s="148"/>
      <c r="S111" s="41"/>
    </row>
    <row r="112" spans="1:19" ht="15.75" thickBot="1" x14ac:dyDescent="0.3">
      <c r="A112" s="49"/>
      <c r="B112" s="27"/>
      <c r="C112" s="27"/>
      <c r="D112" s="27"/>
      <c r="E112" s="27"/>
      <c r="F112" s="27"/>
      <c r="G112" s="27"/>
      <c r="H112" s="27"/>
      <c r="I112" s="27"/>
      <c r="J112" s="27"/>
      <c r="K112" s="27"/>
      <c r="L112" s="27"/>
      <c r="M112" s="27"/>
      <c r="N112" s="27"/>
      <c r="O112" s="27"/>
      <c r="P112" s="150">
        <f>SUM(O50:P111)-Q58</f>
        <v>73232</v>
      </c>
      <c r="Q112" s="165"/>
      <c r="R112" s="27"/>
      <c r="S112" s="41"/>
    </row>
    <row r="113" spans="1:19" ht="15.75" thickBot="1" x14ac:dyDescent="0.3">
      <c r="A113" s="53" t="s">
        <v>586</v>
      </c>
      <c r="B113" s="54"/>
      <c r="C113" s="54"/>
      <c r="D113" s="54"/>
      <c r="E113" s="54"/>
      <c r="F113" s="54"/>
      <c r="G113" s="54"/>
      <c r="H113" s="54"/>
      <c r="I113" s="54"/>
      <c r="J113" s="54"/>
      <c r="K113" s="54"/>
      <c r="L113" s="54"/>
      <c r="M113" s="54"/>
      <c r="N113" s="54"/>
      <c r="O113" s="54"/>
      <c r="P113" s="51"/>
      <c r="Q113" s="54"/>
      <c r="R113" s="54"/>
      <c r="S113" s="41"/>
    </row>
    <row r="114" spans="1:19" x14ac:dyDescent="0.25">
      <c r="A114" s="11"/>
      <c r="B114" s="13" t="s">
        <v>56</v>
      </c>
      <c r="C114" s="195" t="s">
        <v>97</v>
      </c>
      <c r="D114" s="196"/>
      <c r="E114" s="197" t="s">
        <v>57</v>
      </c>
      <c r="F114" s="196"/>
      <c r="G114" s="195" t="s">
        <v>98</v>
      </c>
      <c r="H114" s="196"/>
      <c r="I114" s="196"/>
      <c r="J114" s="196"/>
      <c r="K114" s="196"/>
      <c r="L114" s="196"/>
      <c r="M114" s="14"/>
      <c r="N114" s="197"/>
      <c r="O114" s="196"/>
      <c r="P114" s="196"/>
      <c r="Q114" s="198"/>
      <c r="R114" s="196"/>
      <c r="S114" s="41"/>
    </row>
    <row r="115" spans="1:19" x14ac:dyDescent="0.25">
      <c r="A115" s="23"/>
      <c r="B115" s="34" t="s">
        <v>58</v>
      </c>
      <c r="C115" s="34" t="s">
        <v>59</v>
      </c>
      <c r="D115" s="34" t="s">
        <v>60</v>
      </c>
      <c r="E115" s="24"/>
      <c r="F115" s="34" t="s">
        <v>61</v>
      </c>
      <c r="G115" s="34" t="s">
        <v>62</v>
      </c>
      <c r="H115" s="24"/>
      <c r="I115" s="199" t="s">
        <v>63</v>
      </c>
      <c r="J115" s="186"/>
      <c r="K115" s="36" t="s">
        <v>64</v>
      </c>
      <c r="L115" s="200" t="s">
        <v>65</v>
      </c>
      <c r="M115" s="186"/>
      <c r="N115" s="200" t="s">
        <v>66</v>
      </c>
      <c r="O115" s="186"/>
      <c r="P115" s="200" t="s">
        <v>67</v>
      </c>
      <c r="Q115" s="186"/>
      <c r="R115" s="107" t="s">
        <v>68</v>
      </c>
      <c r="S115" s="41"/>
    </row>
    <row r="116" spans="1:19" x14ac:dyDescent="0.25">
      <c r="A116" s="124"/>
      <c r="B116" s="95">
        <v>77370</v>
      </c>
      <c r="C116" s="128" t="s">
        <v>81</v>
      </c>
      <c r="D116" s="174">
        <v>44323</v>
      </c>
      <c r="E116" s="172"/>
      <c r="F116" s="128" t="s">
        <v>113</v>
      </c>
      <c r="G116" s="171" t="s">
        <v>114</v>
      </c>
      <c r="H116" s="172"/>
      <c r="I116" s="171" t="s">
        <v>115</v>
      </c>
      <c r="J116" s="172"/>
      <c r="K116" s="96">
        <v>0</v>
      </c>
      <c r="L116" s="97" t="s">
        <v>71</v>
      </c>
      <c r="M116" s="173">
        <v>1200</v>
      </c>
      <c r="N116" s="172"/>
      <c r="O116" s="173">
        <v>1200</v>
      </c>
      <c r="P116" s="172"/>
      <c r="Q116" s="220"/>
      <c r="R116" s="220"/>
      <c r="S116" s="41"/>
    </row>
    <row r="117" spans="1:19" x14ac:dyDescent="0.25">
      <c r="A117" s="124"/>
      <c r="B117" s="95">
        <v>77371</v>
      </c>
      <c r="C117" s="128" t="s">
        <v>81</v>
      </c>
      <c r="D117" s="174">
        <v>44323</v>
      </c>
      <c r="E117" s="172"/>
      <c r="F117" s="128" t="s">
        <v>113</v>
      </c>
      <c r="G117" s="171" t="s">
        <v>114</v>
      </c>
      <c r="H117" s="172"/>
      <c r="I117" s="171" t="s">
        <v>116</v>
      </c>
      <c r="J117" s="172"/>
      <c r="K117" s="96">
        <v>0</v>
      </c>
      <c r="L117" s="97" t="s">
        <v>71</v>
      </c>
      <c r="M117" s="173">
        <v>2800</v>
      </c>
      <c r="N117" s="172"/>
      <c r="O117" s="173">
        <v>2800</v>
      </c>
      <c r="P117" s="172"/>
      <c r="Q117" s="220"/>
      <c r="R117" s="220"/>
      <c r="S117" s="41"/>
    </row>
    <row r="118" spans="1:19" x14ac:dyDescent="0.25">
      <c r="A118" s="124"/>
      <c r="B118" s="95">
        <v>77590</v>
      </c>
      <c r="C118" s="128" t="s">
        <v>81</v>
      </c>
      <c r="D118" s="174">
        <v>44337</v>
      </c>
      <c r="E118" s="172"/>
      <c r="F118" s="128" t="s">
        <v>113</v>
      </c>
      <c r="G118" s="171" t="s">
        <v>124</v>
      </c>
      <c r="H118" s="172"/>
      <c r="I118" s="171" t="s">
        <v>125</v>
      </c>
      <c r="J118" s="172"/>
      <c r="K118" s="96">
        <v>0</v>
      </c>
      <c r="L118" s="97" t="s">
        <v>71</v>
      </c>
      <c r="M118" s="173">
        <v>950</v>
      </c>
      <c r="N118" s="172"/>
      <c r="O118" s="173">
        <v>950</v>
      </c>
      <c r="P118" s="172"/>
      <c r="Q118" s="155"/>
      <c r="R118" s="155"/>
      <c r="S118" s="41"/>
    </row>
    <row r="119" spans="1:19" x14ac:dyDescent="0.25">
      <c r="A119" s="124"/>
      <c r="B119" s="95">
        <v>78546</v>
      </c>
      <c r="C119" s="128" t="s">
        <v>81</v>
      </c>
      <c r="D119" s="174">
        <v>44404</v>
      </c>
      <c r="E119" s="172"/>
      <c r="F119" s="128" t="s">
        <v>113</v>
      </c>
      <c r="G119" s="171" t="s">
        <v>142</v>
      </c>
      <c r="H119" s="172"/>
      <c r="I119" s="171" t="s">
        <v>143</v>
      </c>
      <c r="J119" s="172"/>
      <c r="K119" s="96">
        <v>0</v>
      </c>
      <c r="L119" s="97" t="s">
        <v>71</v>
      </c>
      <c r="M119" s="173">
        <v>180</v>
      </c>
      <c r="N119" s="172"/>
      <c r="O119" s="173">
        <v>180</v>
      </c>
      <c r="P119" s="172"/>
      <c r="Q119" s="155"/>
      <c r="R119" s="155"/>
      <c r="S119" s="41"/>
    </row>
    <row r="120" spans="1:19" x14ac:dyDescent="0.25">
      <c r="A120" s="124"/>
      <c r="B120" s="95">
        <v>80383</v>
      </c>
      <c r="C120" s="128" t="s">
        <v>81</v>
      </c>
      <c r="D120" s="174">
        <v>44529</v>
      </c>
      <c r="E120" s="172"/>
      <c r="F120" s="128" t="s">
        <v>113</v>
      </c>
      <c r="G120" s="171" t="s">
        <v>182</v>
      </c>
      <c r="H120" s="172"/>
      <c r="I120" s="171" t="s">
        <v>183</v>
      </c>
      <c r="J120" s="172"/>
      <c r="K120" s="96">
        <v>0</v>
      </c>
      <c r="L120" s="97" t="s">
        <v>71</v>
      </c>
      <c r="M120" s="173">
        <v>2500</v>
      </c>
      <c r="N120" s="172"/>
      <c r="O120" s="173">
        <v>2500</v>
      </c>
      <c r="P120" s="172"/>
      <c r="Q120" s="155"/>
      <c r="R120" s="155"/>
      <c r="S120" s="41"/>
    </row>
    <row r="121" spans="1:19" x14ac:dyDescent="0.25">
      <c r="A121" s="124"/>
      <c r="B121" s="95">
        <v>80417</v>
      </c>
      <c r="C121" s="128" t="s">
        <v>81</v>
      </c>
      <c r="D121" s="174">
        <v>44529</v>
      </c>
      <c r="E121" s="172"/>
      <c r="F121" s="128" t="s">
        <v>113</v>
      </c>
      <c r="G121" s="171" t="s">
        <v>182</v>
      </c>
      <c r="H121" s="172"/>
      <c r="I121" s="171" t="s">
        <v>186</v>
      </c>
      <c r="J121" s="172"/>
      <c r="K121" s="96">
        <v>0</v>
      </c>
      <c r="L121" s="97" t="s">
        <v>71</v>
      </c>
      <c r="M121" s="173">
        <v>700</v>
      </c>
      <c r="N121" s="172"/>
      <c r="O121" s="173">
        <v>700</v>
      </c>
      <c r="P121" s="172"/>
      <c r="Q121" s="155"/>
      <c r="R121" s="155"/>
      <c r="S121" s="41"/>
    </row>
    <row r="122" spans="1:19" x14ac:dyDescent="0.25">
      <c r="A122" s="124"/>
      <c r="B122" s="95">
        <v>80897</v>
      </c>
      <c r="C122" s="128" t="s">
        <v>81</v>
      </c>
      <c r="D122" s="174">
        <v>44575</v>
      </c>
      <c r="E122" s="172"/>
      <c r="F122" s="128" t="s">
        <v>113</v>
      </c>
      <c r="G122" s="171" t="s">
        <v>197</v>
      </c>
      <c r="H122" s="172"/>
      <c r="I122" s="171" t="s">
        <v>198</v>
      </c>
      <c r="J122" s="172"/>
      <c r="K122" s="96">
        <v>0</v>
      </c>
      <c r="L122" s="97" t="s">
        <v>71</v>
      </c>
      <c r="M122" s="173">
        <v>2800</v>
      </c>
      <c r="N122" s="172"/>
      <c r="O122" s="173">
        <v>2800</v>
      </c>
      <c r="P122" s="172"/>
      <c r="Q122" s="155"/>
      <c r="R122" s="155"/>
      <c r="S122" s="41"/>
    </row>
    <row r="123" spans="1:19" ht="15.75" thickBot="1" x14ac:dyDescent="0.3">
      <c r="A123" s="124"/>
      <c r="B123" s="95">
        <v>81551</v>
      </c>
      <c r="C123" s="128" t="s">
        <v>81</v>
      </c>
      <c r="D123" s="174">
        <v>44610</v>
      </c>
      <c r="E123" s="172"/>
      <c r="F123" s="128" t="s">
        <v>113</v>
      </c>
      <c r="G123" s="171" t="s">
        <v>206</v>
      </c>
      <c r="H123" s="172"/>
      <c r="I123" s="171" t="s">
        <v>207</v>
      </c>
      <c r="J123" s="172"/>
      <c r="K123" s="96">
        <v>0</v>
      </c>
      <c r="L123" s="97" t="s">
        <v>71</v>
      </c>
      <c r="M123" s="173">
        <v>4200</v>
      </c>
      <c r="N123" s="172"/>
      <c r="O123" s="173">
        <v>4200</v>
      </c>
      <c r="P123" s="172"/>
      <c r="Q123" s="155"/>
      <c r="R123" s="155"/>
      <c r="S123" s="41"/>
    </row>
    <row r="124" spans="1:19" ht="15.75" thickBot="1" x14ac:dyDescent="0.3">
      <c r="A124" s="49"/>
      <c r="B124" s="27"/>
      <c r="C124" s="27"/>
      <c r="D124" s="27"/>
      <c r="E124" s="27"/>
      <c r="F124" s="27"/>
      <c r="G124" s="27"/>
      <c r="H124" s="27"/>
      <c r="I124" s="27"/>
      <c r="J124" s="27"/>
      <c r="K124" s="27"/>
      <c r="L124" s="27"/>
      <c r="M124" s="27"/>
      <c r="N124" s="27"/>
      <c r="O124" s="27"/>
      <c r="P124" s="167">
        <f>SUM(O116:P123)</f>
        <v>15330</v>
      </c>
      <c r="Q124" s="165"/>
      <c r="R124" s="27"/>
      <c r="S124" s="41"/>
    </row>
    <row r="125" spans="1:19" ht="15.75" thickBot="1" x14ac:dyDescent="0.3">
      <c r="A125" s="53" t="s">
        <v>571</v>
      </c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  <c r="M125" s="10"/>
      <c r="N125" s="10"/>
      <c r="O125" s="10"/>
      <c r="P125" s="10"/>
      <c r="Q125" s="10"/>
      <c r="R125" s="10"/>
      <c r="S125" s="41"/>
    </row>
    <row r="126" spans="1:19" x14ac:dyDescent="0.25">
      <c r="A126" s="11"/>
      <c r="B126" s="12" t="s">
        <v>56</v>
      </c>
      <c r="C126" s="195" t="s">
        <v>389</v>
      </c>
      <c r="D126" s="196"/>
      <c r="E126" s="197" t="s">
        <v>57</v>
      </c>
      <c r="F126" s="196"/>
      <c r="G126" s="195" t="s">
        <v>390</v>
      </c>
      <c r="H126" s="196"/>
      <c r="I126" s="196"/>
      <c r="J126" s="196"/>
      <c r="K126" s="196"/>
      <c r="L126" s="196"/>
      <c r="M126" s="14"/>
      <c r="N126" s="197"/>
      <c r="O126" s="196"/>
      <c r="P126" s="196"/>
      <c r="Q126" s="198"/>
      <c r="R126" s="196"/>
      <c r="S126" s="41"/>
    </row>
    <row r="127" spans="1:19" x14ac:dyDescent="0.25">
      <c r="A127" s="23"/>
      <c r="B127" s="33" t="s">
        <v>58</v>
      </c>
      <c r="C127" s="33" t="s">
        <v>59</v>
      </c>
      <c r="D127" s="33" t="s">
        <v>60</v>
      </c>
      <c r="E127" s="24"/>
      <c r="F127" s="33" t="s">
        <v>61</v>
      </c>
      <c r="G127" s="33" t="s">
        <v>62</v>
      </c>
      <c r="H127" s="24"/>
      <c r="I127" s="199" t="s">
        <v>63</v>
      </c>
      <c r="J127" s="186"/>
      <c r="K127" s="35" t="s">
        <v>64</v>
      </c>
      <c r="L127" s="200" t="s">
        <v>65</v>
      </c>
      <c r="M127" s="186"/>
      <c r="N127" s="200" t="s">
        <v>66</v>
      </c>
      <c r="O127" s="186"/>
      <c r="P127" s="200" t="s">
        <v>67</v>
      </c>
      <c r="Q127" s="186"/>
      <c r="R127" s="107" t="s">
        <v>68</v>
      </c>
      <c r="S127" s="41"/>
    </row>
    <row r="128" spans="1:19" x14ac:dyDescent="0.25">
      <c r="A128" s="124"/>
      <c r="B128" s="95">
        <v>80413</v>
      </c>
      <c r="C128" s="128" t="s">
        <v>81</v>
      </c>
      <c r="D128" s="174">
        <v>44531</v>
      </c>
      <c r="E128" s="172"/>
      <c r="F128" s="128" t="s">
        <v>175</v>
      </c>
      <c r="G128" s="171" t="s">
        <v>395</v>
      </c>
      <c r="H128" s="172"/>
      <c r="I128" s="171" t="s">
        <v>397</v>
      </c>
      <c r="J128" s="172"/>
      <c r="K128" s="96">
        <v>0</v>
      </c>
      <c r="L128" s="97" t="s">
        <v>71</v>
      </c>
      <c r="M128" s="173">
        <v>6800.93</v>
      </c>
      <c r="N128" s="172"/>
      <c r="O128" s="173">
        <v>6800.93</v>
      </c>
      <c r="P128" s="172"/>
      <c r="Q128" s="172"/>
      <c r="R128" s="172"/>
      <c r="S128" s="46"/>
    </row>
    <row r="129" spans="1:19" x14ac:dyDescent="0.25">
      <c r="A129" s="124"/>
      <c r="B129" s="95">
        <v>80888</v>
      </c>
      <c r="C129" s="128" t="s">
        <v>81</v>
      </c>
      <c r="D129" s="174">
        <v>44579</v>
      </c>
      <c r="E129" s="172"/>
      <c r="F129" s="128" t="s">
        <v>175</v>
      </c>
      <c r="G129" s="171" t="s">
        <v>400</v>
      </c>
      <c r="H129" s="172"/>
      <c r="I129" s="171" t="s">
        <v>401</v>
      </c>
      <c r="J129" s="172"/>
      <c r="K129" s="96">
        <v>0</v>
      </c>
      <c r="L129" s="97" t="s">
        <v>71</v>
      </c>
      <c r="M129" s="173">
        <v>6800.93</v>
      </c>
      <c r="N129" s="172"/>
      <c r="O129" s="173">
        <v>6800.93</v>
      </c>
      <c r="P129" s="172"/>
      <c r="Q129" s="172"/>
      <c r="R129" s="172"/>
      <c r="S129" s="46"/>
    </row>
    <row r="130" spans="1:19" x14ac:dyDescent="0.25">
      <c r="A130" s="124"/>
      <c r="B130" s="95">
        <v>79699</v>
      </c>
      <c r="C130" s="128" t="s">
        <v>81</v>
      </c>
      <c r="D130" s="174">
        <v>44494</v>
      </c>
      <c r="E130" s="172"/>
      <c r="F130" s="128" t="s">
        <v>175</v>
      </c>
      <c r="G130" s="171" t="s">
        <v>393</v>
      </c>
      <c r="H130" s="172"/>
      <c r="I130" s="171" t="s">
        <v>394</v>
      </c>
      <c r="J130" s="172"/>
      <c r="K130" s="96">
        <v>0</v>
      </c>
      <c r="L130" s="97" t="s">
        <v>71</v>
      </c>
      <c r="M130" s="173">
        <v>7927.5</v>
      </c>
      <c r="N130" s="172"/>
      <c r="O130" s="173">
        <v>7927.5</v>
      </c>
      <c r="P130" s="172"/>
      <c r="Q130" s="124"/>
      <c r="R130" s="166"/>
      <c r="S130" s="46"/>
    </row>
    <row r="131" spans="1:19" x14ac:dyDescent="0.25">
      <c r="A131" s="124"/>
      <c r="B131" s="95">
        <v>80412</v>
      </c>
      <c r="C131" s="128" t="s">
        <v>81</v>
      </c>
      <c r="D131" s="174">
        <v>44536</v>
      </c>
      <c r="E131" s="172"/>
      <c r="F131" s="128" t="s">
        <v>175</v>
      </c>
      <c r="G131" s="171" t="s">
        <v>395</v>
      </c>
      <c r="H131" s="172"/>
      <c r="I131" s="171" t="s">
        <v>396</v>
      </c>
      <c r="J131" s="172"/>
      <c r="K131" s="96">
        <v>0</v>
      </c>
      <c r="L131" s="97" t="s">
        <v>71</v>
      </c>
      <c r="M131" s="173">
        <v>1001.32</v>
      </c>
      <c r="N131" s="172"/>
      <c r="O131" s="173">
        <v>1001.32</v>
      </c>
      <c r="P131" s="172"/>
      <c r="Q131" s="124"/>
      <c r="R131" s="166"/>
      <c r="S131" s="46"/>
    </row>
    <row r="132" spans="1:19" x14ac:dyDescent="0.25">
      <c r="A132" s="124"/>
      <c r="B132" s="95">
        <v>80414</v>
      </c>
      <c r="C132" s="128" t="s">
        <v>81</v>
      </c>
      <c r="D132" s="174">
        <v>44508</v>
      </c>
      <c r="E132" s="172"/>
      <c r="F132" s="128" t="s">
        <v>175</v>
      </c>
      <c r="G132" s="171" t="s">
        <v>395</v>
      </c>
      <c r="H132" s="172"/>
      <c r="I132" s="171" t="s">
        <v>398</v>
      </c>
      <c r="J132" s="172"/>
      <c r="K132" s="96">
        <v>0</v>
      </c>
      <c r="L132" s="97" t="s">
        <v>71</v>
      </c>
      <c r="M132" s="173">
        <v>653.20000000000005</v>
      </c>
      <c r="N132" s="172"/>
      <c r="O132" s="173">
        <v>653.20000000000005</v>
      </c>
      <c r="P132" s="172"/>
      <c r="Q132" s="124"/>
      <c r="R132" s="166"/>
      <c r="S132" s="46"/>
    </row>
    <row r="133" spans="1:19" ht="15.75" thickBot="1" x14ac:dyDescent="0.3">
      <c r="A133" s="124"/>
      <c r="B133" s="95">
        <v>80415</v>
      </c>
      <c r="C133" s="128" t="s">
        <v>81</v>
      </c>
      <c r="D133" s="174">
        <v>44529</v>
      </c>
      <c r="E133" s="172"/>
      <c r="F133" s="128" t="s">
        <v>175</v>
      </c>
      <c r="G133" s="171" t="s">
        <v>395</v>
      </c>
      <c r="H133" s="172"/>
      <c r="I133" s="171" t="s">
        <v>399</v>
      </c>
      <c r="J133" s="172"/>
      <c r="K133" s="96">
        <v>0</v>
      </c>
      <c r="L133" s="97" t="s">
        <v>71</v>
      </c>
      <c r="M133" s="173">
        <v>2300</v>
      </c>
      <c r="N133" s="172"/>
      <c r="O133" s="173">
        <v>2300</v>
      </c>
      <c r="P133" s="172"/>
      <c r="Q133" s="124"/>
      <c r="R133" s="166"/>
      <c r="S133" s="46"/>
    </row>
    <row r="134" spans="1:19" ht="15.75" thickBot="1" x14ac:dyDescent="0.3">
      <c r="A134" s="49"/>
      <c r="B134" s="27"/>
      <c r="C134" s="27"/>
      <c r="D134" s="27"/>
      <c r="E134" s="27"/>
      <c r="F134" s="27"/>
      <c r="G134" s="27"/>
      <c r="H134" s="27"/>
      <c r="I134" s="27"/>
      <c r="J134" s="27"/>
      <c r="K134" s="27"/>
      <c r="L134" s="27"/>
      <c r="M134" s="27"/>
      <c r="N134" s="27"/>
      <c r="O134" s="27"/>
      <c r="P134" s="150">
        <f>SUM(O128:P133)</f>
        <v>25483.88</v>
      </c>
      <c r="Q134" s="165"/>
      <c r="R134" s="27"/>
      <c r="S134" s="41"/>
    </row>
    <row r="135" spans="1:19" ht="15.75" thickBot="1" x14ac:dyDescent="0.3">
      <c r="A135" s="52" t="s">
        <v>572</v>
      </c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  <c r="M135" s="10"/>
      <c r="N135" s="10"/>
      <c r="O135" s="10"/>
      <c r="P135" s="10"/>
      <c r="Q135" s="10"/>
      <c r="R135" s="10"/>
      <c r="S135" s="41"/>
    </row>
    <row r="136" spans="1:19" x14ac:dyDescent="0.25">
      <c r="A136" s="11"/>
      <c r="B136" s="12" t="s">
        <v>56</v>
      </c>
      <c r="C136" s="195" t="s">
        <v>464</v>
      </c>
      <c r="D136" s="196"/>
      <c r="E136" s="197" t="s">
        <v>57</v>
      </c>
      <c r="F136" s="196"/>
      <c r="G136" s="195" t="s">
        <v>465</v>
      </c>
      <c r="H136" s="196"/>
      <c r="I136" s="196"/>
      <c r="J136" s="196"/>
      <c r="K136" s="196"/>
      <c r="L136" s="196"/>
      <c r="M136" s="14"/>
      <c r="N136" s="197"/>
      <c r="O136" s="196"/>
      <c r="P136" s="196"/>
      <c r="Q136" s="198"/>
      <c r="R136" s="196"/>
      <c r="S136" s="41"/>
    </row>
    <row r="137" spans="1:19" x14ac:dyDescent="0.25">
      <c r="A137" s="23"/>
      <c r="B137" s="33" t="s">
        <v>58</v>
      </c>
      <c r="C137" s="33" t="s">
        <v>59</v>
      </c>
      <c r="D137" s="33" t="s">
        <v>60</v>
      </c>
      <c r="E137" s="24"/>
      <c r="F137" s="33" t="s">
        <v>61</v>
      </c>
      <c r="G137" s="33" t="s">
        <v>62</v>
      </c>
      <c r="H137" s="24"/>
      <c r="I137" s="199" t="s">
        <v>63</v>
      </c>
      <c r="J137" s="186"/>
      <c r="K137" s="35" t="s">
        <v>64</v>
      </c>
      <c r="L137" s="200" t="s">
        <v>65</v>
      </c>
      <c r="M137" s="186"/>
      <c r="N137" s="200" t="s">
        <v>66</v>
      </c>
      <c r="O137" s="186"/>
      <c r="P137" s="200" t="s">
        <v>67</v>
      </c>
      <c r="Q137" s="186"/>
      <c r="R137" s="107" t="s">
        <v>68</v>
      </c>
      <c r="S137" s="41"/>
    </row>
    <row r="138" spans="1:19" x14ac:dyDescent="0.25">
      <c r="A138" s="124"/>
      <c r="B138" s="95">
        <v>77085</v>
      </c>
      <c r="C138" s="128" t="s">
        <v>81</v>
      </c>
      <c r="D138" s="174">
        <v>44287</v>
      </c>
      <c r="E138" s="172"/>
      <c r="F138" s="128" t="s">
        <v>469</v>
      </c>
      <c r="G138" s="171" t="s">
        <v>470</v>
      </c>
      <c r="H138" s="172"/>
      <c r="I138" s="171" t="s">
        <v>471</v>
      </c>
      <c r="J138" s="172"/>
      <c r="K138" s="96">
        <v>0</v>
      </c>
      <c r="L138" s="97" t="s">
        <v>274</v>
      </c>
      <c r="M138" s="173">
        <v>19384.5</v>
      </c>
      <c r="N138" s="172"/>
      <c r="O138" s="173">
        <v>19384.5</v>
      </c>
      <c r="P138" s="172"/>
      <c r="Q138" s="172"/>
      <c r="R138" s="172"/>
      <c r="S138" s="41"/>
    </row>
    <row r="139" spans="1:19" x14ac:dyDescent="0.25">
      <c r="A139" s="124"/>
      <c r="B139" s="95">
        <v>77086</v>
      </c>
      <c r="C139" s="128" t="s">
        <v>81</v>
      </c>
      <c r="D139" s="174">
        <v>44287</v>
      </c>
      <c r="E139" s="172"/>
      <c r="F139" s="128" t="s">
        <v>469</v>
      </c>
      <c r="G139" s="171" t="s">
        <v>470</v>
      </c>
      <c r="H139" s="172"/>
      <c r="I139" s="171" t="s">
        <v>472</v>
      </c>
      <c r="J139" s="172"/>
      <c r="K139" s="96">
        <v>0</v>
      </c>
      <c r="L139" s="97" t="s">
        <v>71</v>
      </c>
      <c r="M139" s="173">
        <v>563.22</v>
      </c>
      <c r="N139" s="172"/>
      <c r="O139" s="173">
        <v>563.22</v>
      </c>
      <c r="P139" s="172"/>
      <c r="Q139" s="172"/>
      <c r="R139" s="172"/>
      <c r="S139" s="41"/>
    </row>
    <row r="140" spans="1:19" ht="15.75" thickBot="1" x14ac:dyDescent="0.3">
      <c r="A140" s="124"/>
      <c r="B140" s="95">
        <v>79181</v>
      </c>
      <c r="C140" s="128" t="s">
        <v>75</v>
      </c>
      <c r="D140" s="174">
        <v>44441</v>
      </c>
      <c r="E140" s="172"/>
      <c r="F140" s="128" t="s">
        <v>76</v>
      </c>
      <c r="G140" s="171" t="s">
        <v>77</v>
      </c>
      <c r="H140" s="172"/>
      <c r="I140" s="171" t="s">
        <v>473</v>
      </c>
      <c r="J140" s="172"/>
      <c r="K140" s="96">
        <v>0</v>
      </c>
      <c r="L140" s="97" t="s">
        <v>274</v>
      </c>
      <c r="M140" s="173">
        <v>100.17</v>
      </c>
      <c r="N140" s="172"/>
      <c r="O140" s="172"/>
      <c r="P140" s="172"/>
      <c r="Q140" s="173">
        <v>100.17</v>
      </c>
      <c r="R140" s="172"/>
      <c r="S140" s="41"/>
    </row>
    <row r="141" spans="1:19" ht="15.75" thickBot="1" x14ac:dyDescent="0.3">
      <c r="A141" s="49"/>
      <c r="B141" s="27"/>
      <c r="C141" s="27"/>
      <c r="D141" s="27"/>
      <c r="E141" s="27"/>
      <c r="F141" s="27"/>
      <c r="G141" s="27"/>
      <c r="H141" s="27"/>
      <c r="I141" s="27"/>
      <c r="J141" s="27"/>
      <c r="K141" s="27"/>
      <c r="L141" s="27"/>
      <c r="M141" s="27"/>
      <c r="N141" s="27"/>
      <c r="O141" s="27"/>
      <c r="P141" s="150">
        <f>SUM(O138:P140)-Q140</f>
        <v>19847.550000000003</v>
      </c>
      <c r="Q141" s="165"/>
      <c r="R141" s="27"/>
      <c r="S141" s="41"/>
    </row>
    <row r="142" spans="1:19" ht="15.75" thickBot="1" x14ac:dyDescent="0.3">
      <c r="A142" s="52" t="s">
        <v>573</v>
      </c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  <c r="M142" s="10"/>
      <c r="N142" s="10"/>
      <c r="O142" s="10"/>
      <c r="P142" s="10"/>
      <c r="Q142" s="10"/>
      <c r="R142" s="10"/>
      <c r="S142" s="41"/>
    </row>
    <row r="143" spans="1:19" x14ac:dyDescent="0.25">
      <c r="A143" s="11"/>
      <c r="B143" s="12" t="s">
        <v>56</v>
      </c>
      <c r="C143" s="195" t="s">
        <v>464</v>
      </c>
      <c r="D143" s="196"/>
      <c r="E143" s="197" t="s">
        <v>57</v>
      </c>
      <c r="F143" s="196"/>
      <c r="G143" s="195" t="s">
        <v>465</v>
      </c>
      <c r="H143" s="196"/>
      <c r="I143" s="196"/>
      <c r="J143" s="196"/>
      <c r="K143" s="196"/>
      <c r="L143" s="196"/>
      <c r="M143" s="14"/>
      <c r="N143" s="197"/>
      <c r="O143" s="196"/>
      <c r="P143" s="196"/>
      <c r="Q143" s="198"/>
      <c r="R143" s="196"/>
      <c r="S143" s="41"/>
    </row>
    <row r="144" spans="1:19" x14ac:dyDescent="0.25">
      <c r="A144" s="23"/>
      <c r="B144" s="33" t="s">
        <v>58</v>
      </c>
      <c r="C144" s="33" t="s">
        <v>59</v>
      </c>
      <c r="D144" s="33" t="s">
        <v>60</v>
      </c>
      <c r="E144" s="24"/>
      <c r="F144" s="33" t="s">
        <v>61</v>
      </c>
      <c r="G144" s="33" t="s">
        <v>62</v>
      </c>
      <c r="H144" s="24"/>
      <c r="I144" s="199" t="s">
        <v>63</v>
      </c>
      <c r="J144" s="186"/>
      <c r="K144" s="35" t="s">
        <v>64</v>
      </c>
      <c r="L144" s="200" t="s">
        <v>65</v>
      </c>
      <c r="M144" s="186"/>
      <c r="N144" s="200" t="s">
        <v>66</v>
      </c>
      <c r="O144" s="186"/>
      <c r="P144" s="200" t="s">
        <v>67</v>
      </c>
      <c r="Q144" s="186"/>
      <c r="R144" s="107" t="s">
        <v>68</v>
      </c>
      <c r="S144" s="41"/>
    </row>
    <row r="145" spans="1:20" ht="15.75" thickBot="1" x14ac:dyDescent="0.3">
      <c r="A145" s="124"/>
      <c r="B145" s="95">
        <v>77056</v>
      </c>
      <c r="C145" s="128" t="s">
        <v>81</v>
      </c>
      <c r="D145" s="174">
        <v>44299</v>
      </c>
      <c r="E145" s="172"/>
      <c r="F145" s="128" t="s">
        <v>466</v>
      </c>
      <c r="G145" s="171" t="s">
        <v>467</v>
      </c>
      <c r="H145" s="172"/>
      <c r="I145" s="171" t="s">
        <v>468</v>
      </c>
      <c r="J145" s="172"/>
      <c r="K145" s="96">
        <v>0</v>
      </c>
      <c r="L145" s="97" t="s">
        <v>274</v>
      </c>
      <c r="M145" s="173">
        <v>6703.6</v>
      </c>
      <c r="N145" s="172"/>
      <c r="O145" s="173">
        <v>6703.6</v>
      </c>
      <c r="P145" s="172"/>
      <c r="Q145" s="182"/>
      <c r="R145" s="182"/>
      <c r="S145" s="41"/>
    </row>
    <row r="146" spans="1:20" ht="15.75" thickBot="1" x14ac:dyDescent="0.3">
      <c r="A146" s="49"/>
      <c r="B146" s="27"/>
      <c r="C146" s="27"/>
      <c r="D146" s="27"/>
      <c r="E146" s="27"/>
      <c r="F146" s="27"/>
      <c r="G146" s="27"/>
      <c r="H146" s="27"/>
      <c r="I146" s="27"/>
      <c r="J146" s="27"/>
      <c r="K146" s="27"/>
      <c r="L146" s="27"/>
      <c r="M146" s="27"/>
      <c r="N146" s="27"/>
      <c r="O146" s="27"/>
      <c r="P146" s="150">
        <f>SUM(O145:P145)</f>
        <v>6703.6</v>
      </c>
      <c r="Q146" s="165"/>
      <c r="R146" s="27"/>
      <c r="S146" s="41"/>
    </row>
    <row r="147" spans="1:20" ht="15.75" thickBot="1" x14ac:dyDescent="0.3">
      <c r="A147" s="57" t="s">
        <v>574</v>
      </c>
      <c r="B147" s="54"/>
      <c r="C147" s="54"/>
      <c r="D147" s="54"/>
      <c r="E147" s="54"/>
      <c r="F147" s="54"/>
      <c r="G147" s="54"/>
      <c r="H147" s="54"/>
      <c r="I147" s="54"/>
      <c r="J147" s="54"/>
      <c r="K147" s="54"/>
      <c r="L147" s="54"/>
      <c r="M147" s="54"/>
      <c r="N147" s="54"/>
      <c r="O147" s="54"/>
      <c r="P147" s="55"/>
      <c r="Q147" s="54"/>
      <c r="R147" s="54"/>
      <c r="S147" s="41"/>
    </row>
    <row r="148" spans="1:20" x14ac:dyDescent="0.25">
      <c r="A148" s="11"/>
      <c r="B148" s="12" t="s">
        <v>56</v>
      </c>
      <c r="C148" s="195" t="s">
        <v>292</v>
      </c>
      <c r="D148" s="196"/>
      <c r="E148" s="197" t="s">
        <v>57</v>
      </c>
      <c r="F148" s="196"/>
      <c r="G148" s="195" t="s">
        <v>293</v>
      </c>
      <c r="H148" s="196"/>
      <c r="I148" s="196"/>
      <c r="J148" s="196"/>
      <c r="K148" s="196"/>
      <c r="L148" s="196"/>
      <c r="M148" s="14"/>
      <c r="N148" s="197"/>
      <c r="O148" s="196"/>
      <c r="P148" s="196"/>
      <c r="Q148" s="198"/>
      <c r="R148" s="196"/>
      <c r="S148" s="41"/>
    </row>
    <row r="149" spans="1:20" x14ac:dyDescent="0.25">
      <c r="A149" s="23"/>
      <c r="B149" s="33" t="s">
        <v>58</v>
      </c>
      <c r="C149" s="33" t="s">
        <v>59</v>
      </c>
      <c r="D149" s="33" t="s">
        <v>60</v>
      </c>
      <c r="E149" s="24"/>
      <c r="F149" s="33" t="s">
        <v>61</v>
      </c>
      <c r="G149" s="33" t="s">
        <v>62</v>
      </c>
      <c r="H149" s="24"/>
      <c r="I149" s="199" t="s">
        <v>63</v>
      </c>
      <c r="J149" s="186"/>
      <c r="K149" s="35" t="s">
        <v>64</v>
      </c>
      <c r="L149" s="200" t="s">
        <v>65</v>
      </c>
      <c r="M149" s="186"/>
      <c r="N149" s="200" t="s">
        <v>66</v>
      </c>
      <c r="O149" s="186"/>
      <c r="P149" s="200" t="s">
        <v>67</v>
      </c>
      <c r="Q149" s="186"/>
      <c r="R149" s="107" t="s">
        <v>68</v>
      </c>
      <c r="S149" s="41"/>
    </row>
    <row r="150" spans="1:20" x14ac:dyDescent="0.25">
      <c r="A150" s="124"/>
      <c r="B150" s="95">
        <v>77881</v>
      </c>
      <c r="C150" s="128" t="s">
        <v>81</v>
      </c>
      <c r="D150" s="174">
        <v>44287</v>
      </c>
      <c r="E150" s="172"/>
      <c r="F150" s="128" t="s">
        <v>300</v>
      </c>
      <c r="G150" s="171" t="s">
        <v>83</v>
      </c>
      <c r="H150" s="172"/>
      <c r="I150" s="171" t="s">
        <v>301</v>
      </c>
      <c r="J150" s="172"/>
      <c r="K150" s="96">
        <v>0</v>
      </c>
      <c r="L150" s="97" t="s">
        <v>71</v>
      </c>
      <c r="M150" s="173">
        <v>45</v>
      </c>
      <c r="N150" s="172"/>
      <c r="O150" s="173">
        <v>45</v>
      </c>
      <c r="P150" s="172"/>
      <c r="Q150" s="182"/>
      <c r="R150" s="182"/>
      <c r="S150" s="86"/>
    </row>
    <row r="151" spans="1:20" x14ac:dyDescent="0.25">
      <c r="A151" s="124"/>
      <c r="B151" s="95">
        <v>78384</v>
      </c>
      <c r="C151" s="128" t="s">
        <v>81</v>
      </c>
      <c r="D151" s="174">
        <v>44315</v>
      </c>
      <c r="E151" s="172"/>
      <c r="F151" s="128" t="s">
        <v>300</v>
      </c>
      <c r="G151" s="171" t="s">
        <v>83</v>
      </c>
      <c r="H151" s="172"/>
      <c r="I151" s="171" t="s">
        <v>303</v>
      </c>
      <c r="J151" s="172"/>
      <c r="K151" s="96">
        <v>0</v>
      </c>
      <c r="L151" s="97" t="s">
        <v>71</v>
      </c>
      <c r="M151" s="173">
        <v>45</v>
      </c>
      <c r="N151" s="172"/>
      <c r="O151" s="173">
        <v>45</v>
      </c>
      <c r="P151" s="172"/>
      <c r="Q151" s="182"/>
      <c r="R151" s="182"/>
      <c r="S151" s="86"/>
    </row>
    <row r="152" spans="1:20" x14ac:dyDescent="0.25">
      <c r="A152" s="124"/>
      <c r="B152" s="95">
        <v>78514</v>
      </c>
      <c r="C152" s="128" t="s">
        <v>81</v>
      </c>
      <c r="D152" s="174">
        <v>44342</v>
      </c>
      <c r="E152" s="172"/>
      <c r="F152" s="128" t="s">
        <v>300</v>
      </c>
      <c r="G152" s="171" t="s">
        <v>83</v>
      </c>
      <c r="H152" s="172"/>
      <c r="I152" s="171" t="s">
        <v>304</v>
      </c>
      <c r="J152" s="172"/>
      <c r="K152" s="96">
        <v>0</v>
      </c>
      <c r="L152" s="97" t="s">
        <v>71</v>
      </c>
      <c r="M152" s="173">
        <v>45</v>
      </c>
      <c r="N152" s="172"/>
      <c r="O152" s="173">
        <v>45</v>
      </c>
      <c r="P152" s="172"/>
      <c r="Q152" s="182"/>
      <c r="R152" s="182"/>
      <c r="S152" s="86"/>
    </row>
    <row r="153" spans="1:20" x14ac:dyDescent="0.25">
      <c r="A153" s="124"/>
      <c r="B153" s="95">
        <v>79260</v>
      </c>
      <c r="C153" s="128" t="s">
        <v>81</v>
      </c>
      <c r="D153" s="174">
        <v>44376</v>
      </c>
      <c r="E153" s="172"/>
      <c r="F153" s="128" t="s">
        <v>300</v>
      </c>
      <c r="G153" s="171" t="s">
        <v>83</v>
      </c>
      <c r="H153" s="172"/>
      <c r="I153" s="171" t="s">
        <v>311</v>
      </c>
      <c r="J153" s="172"/>
      <c r="K153" s="96">
        <v>0</v>
      </c>
      <c r="L153" s="97" t="s">
        <v>71</v>
      </c>
      <c r="M153" s="173">
        <v>45</v>
      </c>
      <c r="N153" s="172"/>
      <c r="O153" s="173">
        <v>45</v>
      </c>
      <c r="P153" s="172"/>
      <c r="Q153" s="182"/>
      <c r="R153" s="182"/>
      <c r="S153" s="41"/>
    </row>
    <row r="154" spans="1:20" x14ac:dyDescent="0.25">
      <c r="A154" s="124"/>
      <c r="B154" s="95">
        <v>79794</v>
      </c>
      <c r="C154" s="128" t="s">
        <v>81</v>
      </c>
      <c r="D154" s="174">
        <v>44407</v>
      </c>
      <c r="E154" s="172"/>
      <c r="F154" s="128" t="s">
        <v>300</v>
      </c>
      <c r="G154" s="171" t="s">
        <v>83</v>
      </c>
      <c r="H154" s="172"/>
      <c r="I154" s="171" t="s">
        <v>314</v>
      </c>
      <c r="J154" s="172"/>
      <c r="K154" s="96">
        <v>0</v>
      </c>
      <c r="L154" s="97" t="s">
        <v>71</v>
      </c>
      <c r="M154" s="173">
        <v>45</v>
      </c>
      <c r="N154" s="172"/>
      <c r="O154" s="173">
        <v>45</v>
      </c>
      <c r="P154" s="172"/>
      <c r="Q154" s="182"/>
      <c r="R154" s="182"/>
      <c r="S154" s="86"/>
    </row>
    <row r="155" spans="1:20" x14ac:dyDescent="0.25">
      <c r="A155" s="124"/>
      <c r="B155" s="95">
        <v>80258</v>
      </c>
      <c r="C155" s="128" t="s">
        <v>81</v>
      </c>
      <c r="D155" s="174">
        <v>44434</v>
      </c>
      <c r="E155" s="172"/>
      <c r="F155" s="128" t="s">
        <v>300</v>
      </c>
      <c r="G155" s="171" t="s">
        <v>83</v>
      </c>
      <c r="H155" s="172"/>
      <c r="I155" s="171" t="s">
        <v>317</v>
      </c>
      <c r="J155" s="172"/>
      <c r="K155" s="96">
        <v>0</v>
      </c>
      <c r="L155" s="97" t="s">
        <v>71</v>
      </c>
      <c r="M155" s="173">
        <v>45</v>
      </c>
      <c r="N155" s="172"/>
      <c r="O155" s="173">
        <v>45</v>
      </c>
      <c r="P155" s="172"/>
      <c r="Q155" s="182"/>
      <c r="R155" s="182"/>
      <c r="S155" s="86"/>
    </row>
    <row r="156" spans="1:20" x14ac:dyDescent="0.25">
      <c r="A156" s="124"/>
      <c r="B156" s="95">
        <v>80530</v>
      </c>
      <c r="C156" s="128" t="s">
        <v>81</v>
      </c>
      <c r="D156" s="174">
        <v>44468</v>
      </c>
      <c r="E156" s="172"/>
      <c r="F156" s="128" t="s">
        <v>300</v>
      </c>
      <c r="G156" s="171" t="s">
        <v>83</v>
      </c>
      <c r="H156" s="172"/>
      <c r="I156" s="171" t="s">
        <v>321</v>
      </c>
      <c r="J156" s="172"/>
      <c r="K156" s="96">
        <v>0</v>
      </c>
      <c r="L156" s="97" t="s">
        <v>71</v>
      </c>
      <c r="M156" s="173">
        <v>45</v>
      </c>
      <c r="N156" s="172"/>
      <c r="O156" s="173">
        <v>45</v>
      </c>
      <c r="P156" s="172"/>
      <c r="Q156" s="182"/>
      <c r="R156" s="182"/>
      <c r="S156" s="86"/>
      <c r="T156" s="24"/>
    </row>
    <row r="157" spans="1:20" x14ac:dyDescent="0.25">
      <c r="A157" s="124"/>
      <c r="B157" s="95">
        <v>80964</v>
      </c>
      <c r="C157" s="128" t="s">
        <v>81</v>
      </c>
      <c r="D157" s="174">
        <v>44496</v>
      </c>
      <c r="E157" s="172"/>
      <c r="F157" s="128" t="s">
        <v>300</v>
      </c>
      <c r="G157" s="171" t="s">
        <v>83</v>
      </c>
      <c r="H157" s="172"/>
      <c r="I157" s="171" t="s">
        <v>324</v>
      </c>
      <c r="J157" s="172"/>
      <c r="K157" s="96">
        <v>0</v>
      </c>
      <c r="L157" s="97" t="s">
        <v>71</v>
      </c>
      <c r="M157" s="173">
        <v>45</v>
      </c>
      <c r="N157" s="172"/>
      <c r="O157" s="173">
        <v>45</v>
      </c>
      <c r="P157" s="172"/>
      <c r="Q157" s="182"/>
      <c r="R157" s="182"/>
      <c r="S157" s="86"/>
    </row>
    <row r="158" spans="1:20" x14ac:dyDescent="0.25">
      <c r="A158" s="124"/>
      <c r="B158" s="95">
        <v>81389</v>
      </c>
      <c r="C158" s="128" t="s">
        <v>81</v>
      </c>
      <c r="D158" s="174">
        <v>44529</v>
      </c>
      <c r="E158" s="172"/>
      <c r="F158" s="128" t="s">
        <v>300</v>
      </c>
      <c r="G158" s="171" t="s">
        <v>83</v>
      </c>
      <c r="H158" s="172"/>
      <c r="I158" s="171" t="s">
        <v>327</v>
      </c>
      <c r="J158" s="172"/>
      <c r="K158" s="96">
        <v>0</v>
      </c>
      <c r="L158" s="97" t="s">
        <v>71</v>
      </c>
      <c r="M158" s="173">
        <v>45</v>
      </c>
      <c r="N158" s="172"/>
      <c r="O158" s="173">
        <v>45</v>
      </c>
      <c r="P158" s="172"/>
      <c r="Q158" s="182"/>
      <c r="R158" s="182"/>
      <c r="S158" s="86"/>
    </row>
    <row r="159" spans="1:20" x14ac:dyDescent="0.25">
      <c r="A159" s="124"/>
      <c r="B159" s="95">
        <v>81882</v>
      </c>
      <c r="C159" s="128" t="s">
        <v>81</v>
      </c>
      <c r="D159" s="174">
        <v>44551</v>
      </c>
      <c r="E159" s="172"/>
      <c r="F159" s="128" t="s">
        <v>300</v>
      </c>
      <c r="G159" s="171" t="s">
        <v>83</v>
      </c>
      <c r="H159" s="172"/>
      <c r="I159" s="171" t="s">
        <v>330</v>
      </c>
      <c r="J159" s="172"/>
      <c r="K159" s="96">
        <v>0</v>
      </c>
      <c r="L159" s="97" t="s">
        <v>71</v>
      </c>
      <c r="M159" s="173">
        <v>45</v>
      </c>
      <c r="N159" s="172"/>
      <c r="O159" s="173">
        <v>45</v>
      </c>
      <c r="P159" s="172"/>
      <c r="Q159" s="182"/>
      <c r="R159" s="182"/>
      <c r="S159" s="86"/>
    </row>
    <row r="160" spans="1:20" x14ac:dyDescent="0.25">
      <c r="A160" s="124"/>
      <c r="B160" s="95">
        <v>82379</v>
      </c>
      <c r="C160" s="128" t="s">
        <v>81</v>
      </c>
      <c r="D160" s="174">
        <v>44588</v>
      </c>
      <c r="E160" s="172"/>
      <c r="F160" s="128" t="s">
        <v>300</v>
      </c>
      <c r="G160" s="171" t="s">
        <v>83</v>
      </c>
      <c r="H160" s="172"/>
      <c r="I160" s="171" t="s">
        <v>333</v>
      </c>
      <c r="J160" s="172"/>
      <c r="K160" s="96">
        <v>0</v>
      </c>
      <c r="L160" s="97" t="s">
        <v>71</v>
      </c>
      <c r="M160" s="173">
        <v>45</v>
      </c>
      <c r="N160" s="172"/>
      <c r="O160" s="173">
        <v>45</v>
      </c>
      <c r="P160" s="172"/>
      <c r="Q160" s="182"/>
      <c r="R160" s="182"/>
      <c r="S160" s="86"/>
    </row>
    <row r="161" spans="1:20" ht="15.75" thickBot="1" x14ac:dyDescent="0.3">
      <c r="A161" s="124"/>
      <c r="B161" s="95">
        <v>82595</v>
      </c>
      <c r="C161" s="128" t="s">
        <v>81</v>
      </c>
      <c r="D161" s="174">
        <v>44615</v>
      </c>
      <c r="E161" s="172"/>
      <c r="F161" s="128" t="s">
        <v>300</v>
      </c>
      <c r="G161" s="171" t="s">
        <v>83</v>
      </c>
      <c r="H161" s="172"/>
      <c r="I161" s="171" t="s">
        <v>334</v>
      </c>
      <c r="J161" s="172"/>
      <c r="K161" s="96">
        <v>0</v>
      </c>
      <c r="L161" s="97" t="s">
        <v>71</v>
      </c>
      <c r="M161" s="173">
        <v>45</v>
      </c>
      <c r="N161" s="172"/>
      <c r="O161" s="173">
        <v>45</v>
      </c>
      <c r="P161" s="172"/>
      <c r="Q161" s="182"/>
      <c r="R161" s="182"/>
      <c r="S161" s="86"/>
      <c r="T161" s="24"/>
    </row>
    <row r="162" spans="1:20" ht="15.75" thickBot="1" x14ac:dyDescent="0.3">
      <c r="A162" s="46"/>
      <c r="P162" s="50">
        <f>SUM(O150:P161)-Q156</f>
        <v>540</v>
      </c>
      <c r="R162" s="105"/>
      <c r="S162" s="41"/>
    </row>
    <row r="163" spans="1:20" x14ac:dyDescent="0.25">
      <c r="A163" s="38"/>
      <c r="B163" s="39" t="s">
        <v>56</v>
      </c>
      <c r="C163" s="178" t="s">
        <v>402</v>
      </c>
      <c r="D163" s="183"/>
      <c r="E163" s="184" t="s">
        <v>57</v>
      </c>
      <c r="F163" s="183"/>
      <c r="G163" s="178" t="s">
        <v>403</v>
      </c>
      <c r="H163" s="183"/>
      <c r="I163" s="183"/>
      <c r="J163" s="183"/>
      <c r="K163" s="183"/>
      <c r="L163" s="183"/>
      <c r="M163" s="40"/>
      <c r="N163" s="184"/>
      <c r="O163" s="183"/>
      <c r="P163" s="183"/>
      <c r="Q163" s="185"/>
      <c r="R163" s="183"/>
      <c r="S163" s="41"/>
    </row>
    <row r="164" spans="1:20" x14ac:dyDescent="0.25">
      <c r="A164" s="23"/>
      <c r="B164" s="33" t="s">
        <v>58</v>
      </c>
      <c r="C164" s="33" t="s">
        <v>59</v>
      </c>
      <c r="D164" s="33" t="s">
        <v>60</v>
      </c>
      <c r="E164" s="24"/>
      <c r="F164" s="33" t="s">
        <v>61</v>
      </c>
      <c r="G164" s="33" t="s">
        <v>62</v>
      </c>
      <c r="H164" s="24"/>
      <c r="I164" s="199" t="s">
        <v>63</v>
      </c>
      <c r="J164" s="186"/>
      <c r="K164" s="35" t="s">
        <v>64</v>
      </c>
      <c r="L164" s="200" t="s">
        <v>65</v>
      </c>
      <c r="M164" s="186"/>
      <c r="N164" s="200" t="s">
        <v>66</v>
      </c>
      <c r="O164" s="186"/>
      <c r="P164" s="200" t="s">
        <v>67</v>
      </c>
      <c r="Q164" s="186"/>
      <c r="R164" s="107" t="s">
        <v>68</v>
      </c>
      <c r="S164" s="41"/>
    </row>
    <row r="165" spans="1:20" x14ac:dyDescent="0.25">
      <c r="A165" s="124"/>
      <c r="B165" s="95">
        <v>77883</v>
      </c>
      <c r="C165" s="128" t="s">
        <v>81</v>
      </c>
      <c r="D165" s="174">
        <v>44287</v>
      </c>
      <c r="E165" s="172"/>
      <c r="F165" s="128" t="s">
        <v>300</v>
      </c>
      <c r="G165" s="171" t="s">
        <v>83</v>
      </c>
      <c r="H165" s="172"/>
      <c r="I165" s="171" t="s">
        <v>404</v>
      </c>
      <c r="J165" s="172"/>
      <c r="K165" s="96">
        <v>0</v>
      </c>
      <c r="L165" s="97" t="s">
        <v>71</v>
      </c>
      <c r="M165" s="173">
        <v>126</v>
      </c>
      <c r="N165" s="172"/>
      <c r="O165" s="173">
        <v>126</v>
      </c>
      <c r="P165" s="172"/>
      <c r="Q165" s="182"/>
      <c r="R165" s="182"/>
      <c r="S165" s="41"/>
    </row>
    <row r="166" spans="1:20" x14ac:dyDescent="0.25">
      <c r="A166" s="124"/>
      <c r="B166" s="95">
        <v>78386</v>
      </c>
      <c r="C166" s="128" t="s">
        <v>81</v>
      </c>
      <c r="D166" s="174">
        <v>44315</v>
      </c>
      <c r="E166" s="172"/>
      <c r="F166" s="128" t="s">
        <v>300</v>
      </c>
      <c r="G166" s="171" t="s">
        <v>83</v>
      </c>
      <c r="H166" s="172"/>
      <c r="I166" s="171" t="s">
        <v>405</v>
      </c>
      <c r="J166" s="172"/>
      <c r="K166" s="96">
        <v>0</v>
      </c>
      <c r="L166" s="97" t="s">
        <v>71</v>
      </c>
      <c r="M166" s="173">
        <v>126</v>
      </c>
      <c r="N166" s="172"/>
      <c r="O166" s="173">
        <v>126</v>
      </c>
      <c r="P166" s="172"/>
      <c r="Q166" s="147"/>
      <c r="R166" s="147"/>
      <c r="S166" s="41"/>
    </row>
    <row r="167" spans="1:20" x14ac:dyDescent="0.25">
      <c r="A167" s="124"/>
      <c r="B167" s="95">
        <v>78516</v>
      </c>
      <c r="C167" s="128" t="s">
        <v>81</v>
      </c>
      <c r="D167" s="174">
        <v>44342</v>
      </c>
      <c r="E167" s="172"/>
      <c r="F167" s="128" t="s">
        <v>300</v>
      </c>
      <c r="G167" s="171" t="s">
        <v>83</v>
      </c>
      <c r="H167" s="172"/>
      <c r="I167" s="171" t="s">
        <v>406</v>
      </c>
      <c r="J167" s="172"/>
      <c r="K167" s="96">
        <v>0</v>
      </c>
      <c r="L167" s="97" t="s">
        <v>71</v>
      </c>
      <c r="M167" s="173">
        <v>130.5</v>
      </c>
      <c r="N167" s="172"/>
      <c r="O167" s="173">
        <v>130.5</v>
      </c>
      <c r="P167" s="172"/>
      <c r="Q167" s="147"/>
      <c r="R167" s="147"/>
      <c r="S167" s="41"/>
    </row>
    <row r="168" spans="1:20" x14ac:dyDescent="0.25">
      <c r="A168" s="124"/>
      <c r="B168" s="95">
        <v>79262</v>
      </c>
      <c r="C168" s="128" t="s">
        <v>81</v>
      </c>
      <c r="D168" s="174">
        <v>44376</v>
      </c>
      <c r="E168" s="172"/>
      <c r="F168" s="128" t="s">
        <v>300</v>
      </c>
      <c r="G168" s="171" t="s">
        <v>83</v>
      </c>
      <c r="H168" s="172"/>
      <c r="I168" s="171" t="s">
        <v>407</v>
      </c>
      <c r="J168" s="172"/>
      <c r="K168" s="96">
        <v>0</v>
      </c>
      <c r="L168" s="97" t="s">
        <v>71</v>
      </c>
      <c r="M168" s="173">
        <v>130.5</v>
      </c>
      <c r="N168" s="172"/>
      <c r="O168" s="173">
        <v>130.5</v>
      </c>
      <c r="P168" s="172"/>
      <c r="Q168" s="147"/>
      <c r="R168" s="147"/>
      <c r="S168" s="41"/>
    </row>
    <row r="169" spans="1:20" x14ac:dyDescent="0.25">
      <c r="A169" s="124"/>
      <c r="B169" s="95">
        <v>79796</v>
      </c>
      <c r="C169" s="128" t="s">
        <v>81</v>
      </c>
      <c r="D169" s="174">
        <v>44407</v>
      </c>
      <c r="E169" s="172"/>
      <c r="F169" s="128" t="s">
        <v>300</v>
      </c>
      <c r="G169" s="171" t="s">
        <v>83</v>
      </c>
      <c r="H169" s="172"/>
      <c r="I169" s="171" t="s">
        <v>408</v>
      </c>
      <c r="J169" s="172"/>
      <c r="K169" s="96">
        <v>0</v>
      </c>
      <c r="L169" s="97" t="s">
        <v>71</v>
      </c>
      <c r="M169" s="173">
        <v>130.5</v>
      </c>
      <c r="N169" s="172"/>
      <c r="O169" s="173">
        <v>130.5</v>
      </c>
      <c r="P169" s="172"/>
      <c r="Q169" s="147"/>
      <c r="R169" s="147"/>
      <c r="S169" s="41"/>
    </row>
    <row r="170" spans="1:20" x14ac:dyDescent="0.25">
      <c r="A170" s="124"/>
      <c r="B170" s="95">
        <v>80260</v>
      </c>
      <c r="C170" s="128" t="s">
        <v>81</v>
      </c>
      <c r="D170" s="174">
        <v>44434</v>
      </c>
      <c r="E170" s="172"/>
      <c r="F170" s="128" t="s">
        <v>300</v>
      </c>
      <c r="G170" s="171" t="s">
        <v>83</v>
      </c>
      <c r="H170" s="172"/>
      <c r="I170" s="171" t="s">
        <v>409</v>
      </c>
      <c r="J170" s="172"/>
      <c r="K170" s="96">
        <v>0</v>
      </c>
      <c r="L170" s="97" t="s">
        <v>71</v>
      </c>
      <c r="M170" s="173">
        <v>130.5</v>
      </c>
      <c r="N170" s="172"/>
      <c r="O170" s="173">
        <v>130.5</v>
      </c>
      <c r="P170" s="172"/>
      <c r="Q170" s="147"/>
      <c r="R170" s="147"/>
      <c r="S170" s="41"/>
    </row>
    <row r="171" spans="1:20" x14ac:dyDescent="0.25">
      <c r="A171" s="124"/>
      <c r="B171" s="95">
        <v>80532</v>
      </c>
      <c r="C171" s="128" t="s">
        <v>81</v>
      </c>
      <c r="D171" s="174">
        <v>44468</v>
      </c>
      <c r="E171" s="172"/>
      <c r="F171" s="128" t="s">
        <v>300</v>
      </c>
      <c r="G171" s="171" t="s">
        <v>83</v>
      </c>
      <c r="H171" s="172"/>
      <c r="I171" s="171" t="s">
        <v>410</v>
      </c>
      <c r="J171" s="172"/>
      <c r="K171" s="96">
        <v>0</v>
      </c>
      <c r="L171" s="97" t="s">
        <v>71</v>
      </c>
      <c r="M171" s="173">
        <v>130.5</v>
      </c>
      <c r="N171" s="172"/>
      <c r="O171" s="173">
        <v>130.5</v>
      </c>
      <c r="P171" s="172"/>
      <c r="Q171" s="147"/>
      <c r="R171" s="147"/>
      <c r="S171" s="41"/>
    </row>
    <row r="172" spans="1:20" x14ac:dyDescent="0.25">
      <c r="A172" s="124"/>
      <c r="B172" s="95">
        <v>80898</v>
      </c>
      <c r="C172" s="128" t="s">
        <v>81</v>
      </c>
      <c r="D172" s="174">
        <v>44588</v>
      </c>
      <c r="E172" s="172"/>
      <c r="F172" s="128" t="s">
        <v>300</v>
      </c>
      <c r="G172" s="171" t="s">
        <v>411</v>
      </c>
      <c r="H172" s="172"/>
      <c r="I172" s="171" t="s">
        <v>412</v>
      </c>
      <c r="J172" s="172"/>
      <c r="K172" s="96">
        <v>0</v>
      </c>
      <c r="L172" s="97" t="s">
        <v>71</v>
      </c>
      <c r="M172" s="173">
        <v>150</v>
      </c>
      <c r="N172" s="172"/>
      <c r="O172" s="173">
        <v>150</v>
      </c>
      <c r="P172" s="172"/>
      <c r="Q172" s="147"/>
      <c r="R172" s="147"/>
      <c r="S172" s="41"/>
    </row>
    <row r="173" spans="1:20" x14ac:dyDescent="0.25">
      <c r="A173" s="124"/>
      <c r="B173" s="95">
        <v>80966</v>
      </c>
      <c r="C173" s="128" t="s">
        <v>81</v>
      </c>
      <c r="D173" s="174">
        <v>44496</v>
      </c>
      <c r="E173" s="172"/>
      <c r="F173" s="128" t="s">
        <v>300</v>
      </c>
      <c r="G173" s="171" t="s">
        <v>83</v>
      </c>
      <c r="H173" s="172"/>
      <c r="I173" s="171" t="s">
        <v>413</v>
      </c>
      <c r="J173" s="172"/>
      <c r="K173" s="96">
        <v>0</v>
      </c>
      <c r="L173" s="97" t="s">
        <v>71</v>
      </c>
      <c r="M173" s="173">
        <v>130.5</v>
      </c>
      <c r="N173" s="172"/>
      <c r="O173" s="173">
        <v>130.5</v>
      </c>
      <c r="P173" s="172"/>
      <c r="Q173" s="147"/>
      <c r="R173" s="147"/>
      <c r="S173" s="41"/>
    </row>
    <row r="174" spans="1:20" x14ac:dyDescent="0.25">
      <c r="A174" s="124"/>
      <c r="B174" s="95">
        <v>81391</v>
      </c>
      <c r="C174" s="128" t="s">
        <v>81</v>
      </c>
      <c r="D174" s="174">
        <v>44529</v>
      </c>
      <c r="E174" s="172"/>
      <c r="F174" s="128" t="s">
        <v>300</v>
      </c>
      <c r="G174" s="171" t="s">
        <v>83</v>
      </c>
      <c r="H174" s="172"/>
      <c r="I174" s="171" t="s">
        <v>414</v>
      </c>
      <c r="J174" s="172"/>
      <c r="K174" s="96">
        <v>0</v>
      </c>
      <c r="L174" s="97" t="s">
        <v>71</v>
      </c>
      <c r="M174" s="173">
        <v>130.5</v>
      </c>
      <c r="N174" s="172"/>
      <c r="O174" s="173">
        <v>130.5</v>
      </c>
      <c r="P174" s="172"/>
      <c r="Q174" s="147"/>
      <c r="R174" s="147"/>
      <c r="S174" s="41"/>
    </row>
    <row r="175" spans="1:20" x14ac:dyDescent="0.25">
      <c r="A175" s="124"/>
      <c r="B175" s="95">
        <v>81884</v>
      </c>
      <c r="C175" s="128" t="s">
        <v>81</v>
      </c>
      <c r="D175" s="174">
        <v>44551</v>
      </c>
      <c r="E175" s="172"/>
      <c r="F175" s="128" t="s">
        <v>300</v>
      </c>
      <c r="G175" s="171" t="s">
        <v>83</v>
      </c>
      <c r="H175" s="172"/>
      <c r="I175" s="171" t="s">
        <v>415</v>
      </c>
      <c r="J175" s="172"/>
      <c r="K175" s="96">
        <v>0</v>
      </c>
      <c r="L175" s="97" t="s">
        <v>71</v>
      </c>
      <c r="M175" s="173">
        <v>122.22999999999999</v>
      </c>
      <c r="N175" s="172"/>
      <c r="O175" s="173">
        <v>122.22999999999999</v>
      </c>
      <c r="P175" s="172"/>
      <c r="Q175" s="147"/>
      <c r="R175" s="147"/>
      <c r="S175" s="41"/>
    </row>
    <row r="176" spans="1:20" x14ac:dyDescent="0.25">
      <c r="A176" s="124"/>
      <c r="B176" s="95">
        <v>82381</v>
      </c>
      <c r="C176" s="128" t="s">
        <v>81</v>
      </c>
      <c r="D176" s="174">
        <v>44588</v>
      </c>
      <c r="E176" s="172"/>
      <c r="F176" s="128" t="s">
        <v>300</v>
      </c>
      <c r="G176" s="171" t="s">
        <v>83</v>
      </c>
      <c r="H176" s="172"/>
      <c r="I176" s="171" t="s">
        <v>416</v>
      </c>
      <c r="J176" s="172"/>
      <c r="K176" s="96">
        <v>0</v>
      </c>
      <c r="L176" s="97" t="s">
        <v>71</v>
      </c>
      <c r="M176" s="173">
        <v>126</v>
      </c>
      <c r="N176" s="172"/>
      <c r="O176" s="173">
        <v>126</v>
      </c>
      <c r="P176" s="172"/>
      <c r="Q176" s="147"/>
      <c r="R176" s="147"/>
      <c r="S176" s="41"/>
    </row>
    <row r="177" spans="1:19" ht="15.75" thickBot="1" x14ac:dyDescent="0.3">
      <c r="A177" s="124"/>
      <c r="B177" s="95">
        <v>82597</v>
      </c>
      <c r="C177" s="128" t="s">
        <v>81</v>
      </c>
      <c r="D177" s="174">
        <v>44615</v>
      </c>
      <c r="E177" s="172"/>
      <c r="F177" s="128" t="s">
        <v>300</v>
      </c>
      <c r="G177" s="171" t="s">
        <v>83</v>
      </c>
      <c r="H177" s="172"/>
      <c r="I177" s="171" t="s">
        <v>417</v>
      </c>
      <c r="J177" s="172"/>
      <c r="K177" s="96">
        <v>0</v>
      </c>
      <c r="L177" s="97" t="s">
        <v>71</v>
      </c>
      <c r="M177" s="173">
        <v>126</v>
      </c>
      <c r="N177" s="172"/>
      <c r="O177" s="173">
        <v>126</v>
      </c>
      <c r="P177" s="172"/>
      <c r="Q177" s="182"/>
      <c r="R177" s="182"/>
      <c r="S177" s="41"/>
    </row>
    <row r="178" spans="1:19" ht="15.75" thickBot="1" x14ac:dyDescent="0.3">
      <c r="A178" s="188"/>
      <c r="B178" s="186"/>
      <c r="C178" s="186"/>
      <c r="D178" s="186"/>
      <c r="E178" s="186"/>
      <c r="F178" s="186"/>
      <c r="G178" s="186"/>
      <c r="H178" s="186"/>
      <c r="I178" s="186"/>
      <c r="J178" s="186"/>
      <c r="K178" s="186"/>
      <c r="L178" s="189" t="s">
        <v>73</v>
      </c>
      <c r="M178" s="189"/>
      <c r="N178" s="24"/>
      <c r="O178" s="202">
        <f>SUM(O165:P177)</f>
        <v>1689.73</v>
      </c>
      <c r="P178" s="207"/>
      <c r="Q178" s="186"/>
      <c r="R178" s="186"/>
      <c r="S178" s="41"/>
    </row>
    <row r="179" spans="1:19" x14ac:dyDescent="0.25">
      <c r="A179" s="58"/>
      <c r="B179" s="39" t="s">
        <v>56</v>
      </c>
      <c r="C179" s="59" t="s">
        <v>435</v>
      </c>
      <c r="D179" s="59"/>
      <c r="E179" s="39" t="s">
        <v>57</v>
      </c>
      <c r="F179" s="39"/>
      <c r="G179" s="59" t="s">
        <v>436</v>
      </c>
      <c r="H179" s="59"/>
      <c r="I179" s="59"/>
      <c r="J179" s="59"/>
      <c r="K179" s="59"/>
      <c r="L179" s="59"/>
      <c r="M179" s="40"/>
      <c r="N179" s="39"/>
      <c r="O179" s="39"/>
      <c r="P179" s="39"/>
      <c r="Q179" s="60"/>
      <c r="R179" s="108"/>
      <c r="S179" s="111" t="s">
        <v>72</v>
      </c>
    </row>
    <row r="180" spans="1:19" x14ac:dyDescent="0.25">
      <c r="A180" s="61"/>
      <c r="B180" s="33" t="s">
        <v>58</v>
      </c>
      <c r="C180" s="33" t="s">
        <v>59</v>
      </c>
      <c r="D180" s="33" t="s">
        <v>60</v>
      </c>
      <c r="E180" s="24"/>
      <c r="F180" s="33" t="s">
        <v>61</v>
      </c>
      <c r="G180" s="33" t="s">
        <v>62</v>
      </c>
      <c r="H180" s="24"/>
      <c r="I180" s="33" t="s">
        <v>63</v>
      </c>
      <c r="J180" s="33"/>
      <c r="K180" s="35" t="s">
        <v>64</v>
      </c>
      <c r="L180" s="35" t="s">
        <v>65</v>
      </c>
      <c r="M180" s="35"/>
      <c r="N180" s="35" t="s">
        <v>66</v>
      </c>
      <c r="O180" s="35"/>
      <c r="P180" s="35" t="s">
        <v>67</v>
      </c>
      <c r="Q180" s="35"/>
      <c r="R180" s="107" t="s">
        <v>68</v>
      </c>
      <c r="S180" s="41"/>
    </row>
    <row r="181" spans="1:19" x14ac:dyDescent="0.25">
      <c r="A181" s="124"/>
      <c r="B181" s="95">
        <v>77563</v>
      </c>
      <c r="C181" s="128" t="s">
        <v>81</v>
      </c>
      <c r="D181" s="174">
        <v>44342</v>
      </c>
      <c r="E181" s="172"/>
      <c r="F181" s="128" t="s">
        <v>300</v>
      </c>
      <c r="G181" s="171" t="s">
        <v>437</v>
      </c>
      <c r="H181" s="172"/>
      <c r="I181" s="171" t="s">
        <v>438</v>
      </c>
      <c r="J181" s="172"/>
      <c r="K181" s="96">
        <v>0</v>
      </c>
      <c r="L181" s="97" t="s">
        <v>71</v>
      </c>
      <c r="M181" s="173">
        <v>114.95</v>
      </c>
      <c r="N181" s="172"/>
      <c r="O181" s="173">
        <v>114.95</v>
      </c>
      <c r="P181" s="172"/>
      <c r="Q181" s="182"/>
      <c r="R181" s="182"/>
      <c r="S181" s="41"/>
    </row>
    <row r="182" spans="1:19" x14ac:dyDescent="0.25">
      <c r="A182" s="124"/>
      <c r="B182" s="95">
        <v>77884</v>
      </c>
      <c r="C182" s="128" t="s">
        <v>81</v>
      </c>
      <c r="D182" s="174">
        <v>44287</v>
      </c>
      <c r="E182" s="172"/>
      <c r="F182" s="128" t="s">
        <v>300</v>
      </c>
      <c r="G182" s="171" t="s">
        <v>83</v>
      </c>
      <c r="H182" s="172"/>
      <c r="I182" s="171" t="s">
        <v>439</v>
      </c>
      <c r="J182" s="172"/>
      <c r="K182" s="96">
        <v>0</v>
      </c>
      <c r="L182" s="97" t="s">
        <v>71</v>
      </c>
      <c r="M182" s="173">
        <v>551.72</v>
      </c>
      <c r="N182" s="172"/>
      <c r="O182" s="173">
        <v>551.72</v>
      </c>
      <c r="P182" s="172"/>
      <c r="Q182" s="182"/>
      <c r="R182" s="182"/>
      <c r="S182" s="41"/>
    </row>
    <row r="183" spans="1:19" x14ac:dyDescent="0.25">
      <c r="A183" s="124"/>
      <c r="B183" s="95">
        <v>78063</v>
      </c>
      <c r="C183" s="128" t="s">
        <v>81</v>
      </c>
      <c r="D183" s="174">
        <v>44376</v>
      </c>
      <c r="E183" s="172"/>
      <c r="F183" s="128" t="s">
        <v>300</v>
      </c>
      <c r="G183" s="171" t="s">
        <v>440</v>
      </c>
      <c r="H183" s="172"/>
      <c r="I183" s="171" t="s">
        <v>441</v>
      </c>
      <c r="J183" s="172"/>
      <c r="K183" s="96">
        <v>0</v>
      </c>
      <c r="L183" s="97" t="s">
        <v>71</v>
      </c>
      <c r="M183" s="173">
        <v>120</v>
      </c>
      <c r="N183" s="172"/>
      <c r="O183" s="173">
        <v>120</v>
      </c>
      <c r="P183" s="172"/>
      <c r="Q183" s="182"/>
      <c r="R183" s="182"/>
      <c r="S183" s="41"/>
    </row>
    <row r="184" spans="1:19" x14ac:dyDescent="0.25">
      <c r="A184" s="124"/>
      <c r="B184" s="95">
        <v>78387</v>
      </c>
      <c r="C184" s="128" t="s">
        <v>81</v>
      </c>
      <c r="D184" s="174">
        <v>44315</v>
      </c>
      <c r="E184" s="172"/>
      <c r="F184" s="128" t="s">
        <v>300</v>
      </c>
      <c r="G184" s="171" t="s">
        <v>83</v>
      </c>
      <c r="H184" s="172"/>
      <c r="I184" s="171" t="s">
        <v>442</v>
      </c>
      <c r="J184" s="172"/>
      <c r="K184" s="96">
        <v>0</v>
      </c>
      <c r="L184" s="97" t="s">
        <v>71</v>
      </c>
      <c r="M184" s="173">
        <v>551.72</v>
      </c>
      <c r="N184" s="172"/>
      <c r="O184" s="173">
        <v>551.72</v>
      </c>
      <c r="P184" s="172"/>
      <c r="Q184" s="182"/>
      <c r="R184" s="182"/>
      <c r="S184" s="41"/>
    </row>
    <row r="185" spans="1:19" x14ac:dyDescent="0.25">
      <c r="A185" s="124"/>
      <c r="B185" s="95">
        <v>78517</v>
      </c>
      <c r="C185" s="128" t="s">
        <v>81</v>
      </c>
      <c r="D185" s="174">
        <v>44342</v>
      </c>
      <c r="E185" s="172"/>
      <c r="F185" s="128" t="s">
        <v>300</v>
      </c>
      <c r="G185" s="171" t="s">
        <v>83</v>
      </c>
      <c r="H185" s="172"/>
      <c r="I185" s="171" t="s">
        <v>443</v>
      </c>
      <c r="J185" s="172"/>
      <c r="K185" s="96">
        <v>0</v>
      </c>
      <c r="L185" s="97" t="s">
        <v>71</v>
      </c>
      <c r="M185" s="173">
        <v>554.91000000000008</v>
      </c>
      <c r="N185" s="172"/>
      <c r="O185" s="173">
        <v>554.91000000000008</v>
      </c>
      <c r="P185" s="172"/>
      <c r="Q185" s="182"/>
      <c r="R185" s="182"/>
      <c r="S185" s="41"/>
    </row>
    <row r="186" spans="1:19" x14ac:dyDescent="0.25">
      <c r="A186" s="124"/>
      <c r="B186" s="95">
        <v>79263</v>
      </c>
      <c r="C186" s="128" t="s">
        <v>81</v>
      </c>
      <c r="D186" s="174">
        <v>44376</v>
      </c>
      <c r="E186" s="172"/>
      <c r="F186" s="128" t="s">
        <v>300</v>
      </c>
      <c r="G186" s="171" t="s">
        <v>83</v>
      </c>
      <c r="H186" s="172"/>
      <c r="I186" s="171" t="s">
        <v>444</v>
      </c>
      <c r="J186" s="172"/>
      <c r="K186" s="96">
        <v>0</v>
      </c>
      <c r="L186" s="97" t="s">
        <v>71</v>
      </c>
      <c r="M186" s="173">
        <v>551.72</v>
      </c>
      <c r="N186" s="172"/>
      <c r="O186" s="173">
        <v>551.72</v>
      </c>
      <c r="P186" s="172"/>
      <c r="Q186" s="182"/>
      <c r="R186" s="182"/>
      <c r="S186" s="41"/>
    </row>
    <row r="187" spans="1:19" x14ac:dyDescent="0.25">
      <c r="A187" s="124"/>
      <c r="B187" s="95">
        <v>79464</v>
      </c>
      <c r="C187" s="128" t="s">
        <v>81</v>
      </c>
      <c r="D187" s="174">
        <v>44468</v>
      </c>
      <c r="E187" s="172"/>
      <c r="F187" s="128" t="s">
        <v>300</v>
      </c>
      <c r="G187" s="171" t="s">
        <v>445</v>
      </c>
      <c r="H187" s="172"/>
      <c r="I187" s="171" t="s">
        <v>446</v>
      </c>
      <c r="J187" s="172"/>
      <c r="K187" s="96">
        <v>0</v>
      </c>
      <c r="L187" s="97" t="s">
        <v>71</v>
      </c>
      <c r="M187" s="173">
        <v>919.95</v>
      </c>
      <c r="N187" s="172"/>
      <c r="O187" s="173">
        <v>919.95</v>
      </c>
      <c r="P187" s="172"/>
      <c r="Q187" s="182"/>
      <c r="R187" s="182"/>
      <c r="S187" s="41"/>
    </row>
    <row r="188" spans="1:19" x14ac:dyDescent="0.25">
      <c r="A188" s="124"/>
      <c r="B188" s="95">
        <v>79797</v>
      </c>
      <c r="C188" s="128" t="s">
        <v>81</v>
      </c>
      <c r="D188" s="174">
        <v>44407</v>
      </c>
      <c r="E188" s="172"/>
      <c r="F188" s="128" t="s">
        <v>300</v>
      </c>
      <c r="G188" s="171" t="s">
        <v>83</v>
      </c>
      <c r="H188" s="172"/>
      <c r="I188" s="171" t="s">
        <v>447</v>
      </c>
      <c r="J188" s="172"/>
      <c r="K188" s="96">
        <v>0</v>
      </c>
      <c r="L188" s="97" t="s">
        <v>71</v>
      </c>
      <c r="M188" s="173">
        <v>553.68999999999994</v>
      </c>
      <c r="N188" s="172"/>
      <c r="O188" s="173">
        <v>553.68999999999994</v>
      </c>
      <c r="P188" s="172"/>
      <c r="Q188" s="182"/>
      <c r="R188" s="182"/>
      <c r="S188" s="41"/>
    </row>
    <row r="189" spans="1:19" x14ac:dyDescent="0.25">
      <c r="A189" s="124"/>
      <c r="B189" s="95">
        <v>80190</v>
      </c>
      <c r="C189" s="128" t="s">
        <v>81</v>
      </c>
      <c r="D189" s="174">
        <v>44529</v>
      </c>
      <c r="E189" s="172"/>
      <c r="F189" s="128" t="s">
        <v>300</v>
      </c>
      <c r="G189" s="171" t="s">
        <v>448</v>
      </c>
      <c r="H189" s="172"/>
      <c r="I189" s="171" t="s">
        <v>449</v>
      </c>
      <c r="J189" s="172"/>
      <c r="K189" s="96">
        <v>0</v>
      </c>
      <c r="L189" s="97" t="s">
        <v>71</v>
      </c>
      <c r="M189" s="173">
        <v>80</v>
      </c>
      <c r="N189" s="172"/>
      <c r="O189" s="173">
        <v>80</v>
      </c>
      <c r="P189" s="172"/>
      <c r="Q189" s="182"/>
      <c r="R189" s="182"/>
      <c r="S189" s="41"/>
    </row>
    <row r="190" spans="1:19" x14ac:dyDescent="0.25">
      <c r="A190" s="124"/>
      <c r="B190" s="95">
        <v>80257</v>
      </c>
      <c r="C190" s="128" t="s">
        <v>81</v>
      </c>
      <c r="D190" s="174">
        <v>44434</v>
      </c>
      <c r="E190" s="172"/>
      <c r="F190" s="128" t="s">
        <v>300</v>
      </c>
      <c r="G190" s="171" t="s">
        <v>83</v>
      </c>
      <c r="H190" s="172"/>
      <c r="I190" s="171" t="s">
        <v>450</v>
      </c>
      <c r="J190" s="172"/>
      <c r="K190" s="96">
        <v>0</v>
      </c>
      <c r="L190" s="97" t="s">
        <v>71</v>
      </c>
      <c r="M190" s="173">
        <v>553.70000000000005</v>
      </c>
      <c r="N190" s="172"/>
      <c r="O190" s="173">
        <v>553.70000000000005</v>
      </c>
      <c r="P190" s="172"/>
      <c r="Q190" s="182"/>
      <c r="R190" s="182"/>
      <c r="S190" s="41"/>
    </row>
    <row r="191" spans="1:19" x14ac:dyDescent="0.25">
      <c r="A191" s="124"/>
      <c r="B191" s="95">
        <v>80533</v>
      </c>
      <c r="C191" s="128" t="s">
        <v>81</v>
      </c>
      <c r="D191" s="174">
        <v>44468</v>
      </c>
      <c r="E191" s="172"/>
      <c r="F191" s="128" t="s">
        <v>300</v>
      </c>
      <c r="G191" s="171" t="s">
        <v>83</v>
      </c>
      <c r="H191" s="172"/>
      <c r="I191" s="171" t="s">
        <v>451</v>
      </c>
      <c r="J191" s="172"/>
      <c r="K191" s="96">
        <v>0</v>
      </c>
      <c r="L191" s="97" t="s">
        <v>71</v>
      </c>
      <c r="M191" s="173">
        <v>571.33000000000004</v>
      </c>
      <c r="N191" s="172"/>
      <c r="O191" s="173">
        <v>571.33000000000004</v>
      </c>
      <c r="P191" s="172"/>
      <c r="Q191" s="182"/>
      <c r="R191" s="182"/>
      <c r="S191" s="41"/>
    </row>
    <row r="192" spans="1:19" x14ac:dyDescent="0.25">
      <c r="A192" s="124"/>
      <c r="B192" s="95">
        <v>80582</v>
      </c>
      <c r="C192" s="128" t="s">
        <v>81</v>
      </c>
      <c r="D192" s="174">
        <v>44551</v>
      </c>
      <c r="E192" s="172"/>
      <c r="F192" s="128" t="s">
        <v>300</v>
      </c>
      <c r="G192" s="171" t="s">
        <v>452</v>
      </c>
      <c r="H192" s="172"/>
      <c r="I192" s="171" t="s">
        <v>453</v>
      </c>
      <c r="J192" s="172"/>
      <c r="K192" s="96">
        <v>0</v>
      </c>
      <c r="L192" s="97" t="s">
        <v>71</v>
      </c>
      <c r="M192" s="173">
        <v>605</v>
      </c>
      <c r="N192" s="172"/>
      <c r="O192" s="173">
        <v>605</v>
      </c>
      <c r="P192" s="172"/>
      <c r="Q192" s="182"/>
      <c r="R192" s="182"/>
      <c r="S192" s="41"/>
    </row>
    <row r="193" spans="1:19" x14ac:dyDescent="0.25">
      <c r="A193" s="124"/>
      <c r="B193" s="95">
        <v>80583</v>
      </c>
      <c r="C193" s="128" t="s">
        <v>81</v>
      </c>
      <c r="D193" s="174">
        <v>44551</v>
      </c>
      <c r="E193" s="172"/>
      <c r="F193" s="128" t="s">
        <v>300</v>
      </c>
      <c r="G193" s="171" t="s">
        <v>452</v>
      </c>
      <c r="H193" s="172"/>
      <c r="I193" s="171" t="s">
        <v>454</v>
      </c>
      <c r="J193" s="172"/>
      <c r="K193" s="96">
        <v>0</v>
      </c>
      <c r="L193" s="97" t="s">
        <v>71</v>
      </c>
      <c r="M193" s="173">
        <v>200</v>
      </c>
      <c r="N193" s="172"/>
      <c r="O193" s="173">
        <v>200</v>
      </c>
      <c r="P193" s="172"/>
      <c r="Q193" s="182"/>
      <c r="R193" s="182"/>
      <c r="S193" s="86"/>
    </row>
    <row r="194" spans="1:19" x14ac:dyDescent="0.25">
      <c r="A194" s="124"/>
      <c r="B194" s="95">
        <v>80584</v>
      </c>
      <c r="C194" s="128" t="s">
        <v>81</v>
      </c>
      <c r="D194" s="174">
        <v>44551</v>
      </c>
      <c r="E194" s="172"/>
      <c r="F194" s="128" t="s">
        <v>300</v>
      </c>
      <c r="G194" s="171" t="s">
        <v>452</v>
      </c>
      <c r="H194" s="172"/>
      <c r="I194" s="171" t="s">
        <v>455</v>
      </c>
      <c r="J194" s="172"/>
      <c r="K194" s="96">
        <v>0</v>
      </c>
      <c r="L194" s="97" t="s">
        <v>71</v>
      </c>
      <c r="M194" s="173">
        <v>2722</v>
      </c>
      <c r="N194" s="172"/>
      <c r="O194" s="173">
        <v>2722</v>
      </c>
      <c r="P194" s="172"/>
      <c r="Q194" s="182"/>
      <c r="R194" s="182"/>
      <c r="S194" s="86"/>
    </row>
    <row r="195" spans="1:19" x14ac:dyDescent="0.25">
      <c r="A195" s="124"/>
      <c r="B195" s="95">
        <v>80899</v>
      </c>
      <c r="C195" s="128" t="s">
        <v>81</v>
      </c>
      <c r="D195" s="174">
        <v>44588</v>
      </c>
      <c r="E195" s="172"/>
      <c r="F195" s="128" t="s">
        <v>300</v>
      </c>
      <c r="G195" s="171" t="s">
        <v>411</v>
      </c>
      <c r="H195" s="172"/>
      <c r="I195" s="171" t="s">
        <v>456</v>
      </c>
      <c r="J195" s="172"/>
      <c r="K195" s="96">
        <v>0</v>
      </c>
      <c r="L195" s="97" t="s">
        <v>71</v>
      </c>
      <c r="M195" s="173">
        <v>160</v>
      </c>
      <c r="N195" s="172"/>
      <c r="O195" s="173">
        <v>160</v>
      </c>
      <c r="P195" s="172"/>
      <c r="Q195" s="182"/>
      <c r="R195" s="182"/>
      <c r="S195" s="86"/>
    </row>
    <row r="196" spans="1:19" x14ac:dyDescent="0.25">
      <c r="A196" s="124"/>
      <c r="B196" s="95">
        <v>80967</v>
      </c>
      <c r="C196" s="128" t="s">
        <v>81</v>
      </c>
      <c r="D196" s="174">
        <v>44496</v>
      </c>
      <c r="E196" s="172"/>
      <c r="F196" s="128" t="s">
        <v>300</v>
      </c>
      <c r="G196" s="171" t="s">
        <v>83</v>
      </c>
      <c r="H196" s="172"/>
      <c r="I196" s="171" t="s">
        <v>457</v>
      </c>
      <c r="J196" s="172"/>
      <c r="K196" s="96">
        <v>0</v>
      </c>
      <c r="L196" s="97" t="s">
        <v>71</v>
      </c>
      <c r="M196" s="173">
        <v>590.68999999999994</v>
      </c>
      <c r="N196" s="172"/>
      <c r="O196" s="173">
        <v>590.68999999999994</v>
      </c>
      <c r="P196" s="172"/>
      <c r="Q196" s="147"/>
      <c r="R196" s="147"/>
      <c r="S196" s="86"/>
    </row>
    <row r="197" spans="1:19" x14ac:dyDescent="0.25">
      <c r="A197" s="124"/>
      <c r="B197" s="95">
        <v>81392</v>
      </c>
      <c r="C197" s="128" t="s">
        <v>81</v>
      </c>
      <c r="D197" s="174">
        <v>44529</v>
      </c>
      <c r="E197" s="172"/>
      <c r="F197" s="128" t="s">
        <v>300</v>
      </c>
      <c r="G197" s="171" t="s">
        <v>83</v>
      </c>
      <c r="H197" s="172"/>
      <c r="I197" s="171" t="s">
        <v>458</v>
      </c>
      <c r="J197" s="172"/>
      <c r="K197" s="96">
        <v>0</v>
      </c>
      <c r="L197" s="97" t="s">
        <v>71</v>
      </c>
      <c r="M197" s="173">
        <v>590.70000000000005</v>
      </c>
      <c r="N197" s="172"/>
      <c r="O197" s="173">
        <v>590.70000000000005</v>
      </c>
      <c r="P197" s="172"/>
      <c r="Q197" s="147"/>
      <c r="R197" s="147"/>
      <c r="S197" s="86"/>
    </row>
    <row r="198" spans="1:19" x14ac:dyDescent="0.25">
      <c r="A198" s="124"/>
      <c r="B198" s="95">
        <v>81885</v>
      </c>
      <c r="C198" s="128" t="s">
        <v>81</v>
      </c>
      <c r="D198" s="174">
        <v>44551</v>
      </c>
      <c r="E198" s="172"/>
      <c r="F198" s="128" t="s">
        <v>300</v>
      </c>
      <c r="G198" s="171" t="s">
        <v>83</v>
      </c>
      <c r="H198" s="172"/>
      <c r="I198" s="171" t="s">
        <v>459</v>
      </c>
      <c r="J198" s="172"/>
      <c r="K198" s="96">
        <v>0</v>
      </c>
      <c r="L198" s="97" t="s">
        <v>71</v>
      </c>
      <c r="M198" s="173">
        <v>520.41999999999996</v>
      </c>
      <c r="N198" s="172"/>
      <c r="O198" s="173">
        <v>520.41999999999996</v>
      </c>
      <c r="P198" s="172"/>
      <c r="Q198" s="147"/>
      <c r="R198" s="147"/>
      <c r="S198" s="86"/>
    </row>
    <row r="199" spans="1:19" x14ac:dyDescent="0.25">
      <c r="A199" s="124"/>
      <c r="B199" s="95">
        <v>82060</v>
      </c>
      <c r="C199" s="128" t="s">
        <v>81</v>
      </c>
      <c r="D199" s="174">
        <v>44651</v>
      </c>
      <c r="E199" s="172"/>
      <c r="F199" s="128" t="s">
        <v>300</v>
      </c>
      <c r="G199" s="171" t="s">
        <v>460</v>
      </c>
      <c r="H199" s="172"/>
      <c r="I199" s="171" t="s">
        <v>461</v>
      </c>
      <c r="J199" s="172"/>
      <c r="K199" s="96">
        <v>0</v>
      </c>
      <c r="L199" s="97" t="s">
        <v>71</v>
      </c>
      <c r="M199" s="173">
        <v>170</v>
      </c>
      <c r="N199" s="172"/>
      <c r="O199" s="173">
        <v>170</v>
      </c>
      <c r="P199" s="172"/>
      <c r="Q199" s="147"/>
      <c r="R199" s="147"/>
      <c r="S199" s="86"/>
    </row>
    <row r="200" spans="1:19" x14ac:dyDescent="0.25">
      <c r="A200" s="124"/>
      <c r="B200" s="95">
        <v>82382</v>
      </c>
      <c r="C200" s="128" t="s">
        <v>81</v>
      </c>
      <c r="D200" s="174">
        <v>44588</v>
      </c>
      <c r="E200" s="172"/>
      <c r="F200" s="128" t="s">
        <v>300</v>
      </c>
      <c r="G200" s="171" t="s">
        <v>83</v>
      </c>
      <c r="H200" s="172"/>
      <c r="I200" s="171" t="s">
        <v>462</v>
      </c>
      <c r="J200" s="172"/>
      <c r="K200" s="96">
        <v>0</v>
      </c>
      <c r="L200" s="97" t="s">
        <v>71</v>
      </c>
      <c r="M200" s="173">
        <v>522.45000000000005</v>
      </c>
      <c r="N200" s="172"/>
      <c r="O200" s="173">
        <v>522.45000000000005</v>
      </c>
      <c r="P200" s="172"/>
      <c r="Q200" s="147"/>
      <c r="R200" s="147"/>
      <c r="S200" s="86"/>
    </row>
    <row r="201" spans="1:19" ht="15.75" thickBot="1" x14ac:dyDescent="0.3">
      <c r="A201" s="124"/>
      <c r="B201" s="95">
        <v>82598</v>
      </c>
      <c r="C201" s="128" t="s">
        <v>81</v>
      </c>
      <c r="D201" s="174">
        <v>44615</v>
      </c>
      <c r="E201" s="172"/>
      <c r="F201" s="128" t="s">
        <v>300</v>
      </c>
      <c r="G201" s="171" t="s">
        <v>83</v>
      </c>
      <c r="H201" s="172"/>
      <c r="I201" s="171" t="s">
        <v>463</v>
      </c>
      <c r="J201" s="172"/>
      <c r="K201" s="96">
        <v>0</v>
      </c>
      <c r="L201" s="97" t="s">
        <v>71</v>
      </c>
      <c r="M201" s="173">
        <v>534.70000000000005</v>
      </c>
      <c r="N201" s="172"/>
      <c r="O201" s="173">
        <v>534.70000000000005</v>
      </c>
      <c r="P201" s="172"/>
      <c r="Q201" s="147"/>
      <c r="R201" s="147"/>
      <c r="S201" s="86"/>
    </row>
    <row r="202" spans="1:19" ht="15.75" thickBot="1" x14ac:dyDescent="0.3">
      <c r="A202" s="61"/>
      <c r="B202" s="33"/>
      <c r="C202" s="33"/>
      <c r="D202" s="33"/>
      <c r="E202" s="24"/>
      <c r="F202" s="33"/>
      <c r="G202" s="33"/>
      <c r="H202" s="24"/>
      <c r="I202" s="33"/>
      <c r="J202" s="33"/>
      <c r="K202" s="35"/>
      <c r="L202" s="189" t="s">
        <v>73</v>
      </c>
      <c r="M202" s="189"/>
      <c r="N202" s="35"/>
      <c r="O202" s="35"/>
      <c r="P202" s="62">
        <f>SUM(O181:P201)</f>
        <v>11739.650000000003</v>
      </c>
      <c r="Q202" s="35"/>
      <c r="R202" s="107"/>
      <c r="S202" s="41"/>
    </row>
    <row r="203" spans="1:19" x14ac:dyDescent="0.25">
      <c r="A203" s="38"/>
      <c r="B203" s="39" t="s">
        <v>56</v>
      </c>
      <c r="C203" s="178" t="s">
        <v>551</v>
      </c>
      <c r="D203" s="183"/>
      <c r="E203" s="184" t="s">
        <v>57</v>
      </c>
      <c r="F203" s="183"/>
      <c r="G203" s="178" t="s">
        <v>552</v>
      </c>
      <c r="H203" s="183"/>
      <c r="I203" s="183"/>
      <c r="J203" s="183"/>
      <c r="K203" s="183"/>
      <c r="L203" s="183"/>
      <c r="M203" s="40"/>
      <c r="N203" s="184"/>
      <c r="O203" s="183"/>
      <c r="P203" s="183"/>
      <c r="Q203" s="185"/>
      <c r="R203" s="183"/>
      <c r="S203" s="41"/>
    </row>
    <row r="204" spans="1:19" x14ac:dyDescent="0.25">
      <c r="A204" s="23"/>
      <c r="B204" s="33" t="s">
        <v>58</v>
      </c>
      <c r="C204" s="33" t="s">
        <v>59</v>
      </c>
      <c r="D204" s="33" t="s">
        <v>60</v>
      </c>
      <c r="E204" s="24"/>
      <c r="F204" s="33" t="s">
        <v>61</v>
      </c>
      <c r="G204" s="33" t="s">
        <v>62</v>
      </c>
      <c r="H204" s="24"/>
      <c r="I204" s="199" t="s">
        <v>63</v>
      </c>
      <c r="J204" s="186"/>
      <c r="K204" s="35" t="s">
        <v>64</v>
      </c>
      <c r="L204" s="200" t="s">
        <v>65</v>
      </c>
      <c r="M204" s="186"/>
      <c r="N204" s="200" t="s">
        <v>66</v>
      </c>
      <c r="O204" s="186"/>
      <c r="P204" s="200" t="s">
        <v>67</v>
      </c>
      <c r="Q204" s="186"/>
      <c r="R204" s="107" t="s">
        <v>68</v>
      </c>
      <c r="S204" s="41"/>
    </row>
    <row r="205" spans="1:19" x14ac:dyDescent="0.25">
      <c r="A205" s="124"/>
      <c r="B205" s="95">
        <v>77882</v>
      </c>
      <c r="C205" s="128" t="s">
        <v>81</v>
      </c>
      <c r="D205" s="174">
        <v>44287</v>
      </c>
      <c r="E205" s="172"/>
      <c r="F205" s="128" t="s">
        <v>300</v>
      </c>
      <c r="G205" s="171" t="s">
        <v>83</v>
      </c>
      <c r="H205" s="172"/>
      <c r="I205" s="171" t="s">
        <v>301</v>
      </c>
      <c r="J205" s="172"/>
      <c r="K205" s="96">
        <v>0</v>
      </c>
      <c r="L205" s="97" t="s">
        <v>71</v>
      </c>
      <c r="M205" s="173">
        <v>45</v>
      </c>
      <c r="N205" s="172"/>
      <c r="O205" s="173">
        <v>45</v>
      </c>
      <c r="P205" s="172"/>
      <c r="Q205" s="182"/>
      <c r="R205" s="182"/>
      <c r="S205" s="41"/>
    </row>
    <row r="206" spans="1:19" x14ac:dyDescent="0.25">
      <c r="A206" s="124"/>
      <c r="B206" s="95">
        <v>78385</v>
      </c>
      <c r="C206" s="128" t="s">
        <v>81</v>
      </c>
      <c r="D206" s="174">
        <v>44315</v>
      </c>
      <c r="E206" s="172"/>
      <c r="F206" s="128" t="s">
        <v>300</v>
      </c>
      <c r="G206" s="171" t="s">
        <v>83</v>
      </c>
      <c r="H206" s="172"/>
      <c r="I206" s="171" t="s">
        <v>303</v>
      </c>
      <c r="J206" s="172"/>
      <c r="K206" s="96">
        <v>0</v>
      </c>
      <c r="L206" s="97" t="s">
        <v>71</v>
      </c>
      <c r="M206" s="173">
        <v>45</v>
      </c>
      <c r="N206" s="172"/>
      <c r="O206" s="173">
        <v>45</v>
      </c>
      <c r="P206" s="172"/>
      <c r="Q206" s="182"/>
      <c r="R206" s="182"/>
      <c r="S206" s="86"/>
    </row>
    <row r="207" spans="1:19" x14ac:dyDescent="0.25">
      <c r="A207" s="124"/>
      <c r="B207" s="95">
        <v>78515</v>
      </c>
      <c r="C207" s="128" t="s">
        <v>81</v>
      </c>
      <c r="D207" s="174">
        <v>44342</v>
      </c>
      <c r="E207" s="172"/>
      <c r="F207" s="128" t="s">
        <v>300</v>
      </c>
      <c r="G207" s="171" t="s">
        <v>83</v>
      </c>
      <c r="H207" s="172"/>
      <c r="I207" s="171" t="s">
        <v>304</v>
      </c>
      <c r="J207" s="172"/>
      <c r="K207" s="96">
        <v>0</v>
      </c>
      <c r="L207" s="97" t="s">
        <v>71</v>
      </c>
      <c r="M207" s="173">
        <v>45</v>
      </c>
      <c r="N207" s="172"/>
      <c r="O207" s="173">
        <v>45</v>
      </c>
      <c r="P207" s="172"/>
      <c r="Q207" s="182"/>
      <c r="R207" s="182"/>
      <c r="S207" s="86"/>
    </row>
    <row r="208" spans="1:19" x14ac:dyDescent="0.25">
      <c r="A208" s="124"/>
      <c r="B208" s="95">
        <v>79261</v>
      </c>
      <c r="C208" s="128" t="s">
        <v>81</v>
      </c>
      <c r="D208" s="174">
        <v>44376</v>
      </c>
      <c r="E208" s="172"/>
      <c r="F208" s="128" t="s">
        <v>300</v>
      </c>
      <c r="G208" s="171" t="s">
        <v>83</v>
      </c>
      <c r="H208" s="172"/>
      <c r="I208" s="171" t="s">
        <v>311</v>
      </c>
      <c r="J208" s="172"/>
      <c r="K208" s="96">
        <v>0</v>
      </c>
      <c r="L208" s="97" t="s">
        <v>71</v>
      </c>
      <c r="M208" s="173">
        <v>45</v>
      </c>
      <c r="N208" s="172"/>
      <c r="O208" s="173">
        <v>45</v>
      </c>
      <c r="P208" s="172"/>
      <c r="Q208" s="182"/>
      <c r="R208" s="182"/>
      <c r="S208" s="86"/>
    </row>
    <row r="209" spans="1:20" x14ac:dyDescent="0.25">
      <c r="A209" s="124"/>
      <c r="B209" s="95">
        <v>79795</v>
      </c>
      <c r="C209" s="128" t="s">
        <v>81</v>
      </c>
      <c r="D209" s="174">
        <v>44407</v>
      </c>
      <c r="E209" s="172"/>
      <c r="F209" s="128" t="s">
        <v>300</v>
      </c>
      <c r="G209" s="171" t="s">
        <v>83</v>
      </c>
      <c r="H209" s="172"/>
      <c r="I209" s="171" t="s">
        <v>314</v>
      </c>
      <c r="J209" s="172"/>
      <c r="K209" s="96">
        <v>0</v>
      </c>
      <c r="L209" s="97" t="s">
        <v>71</v>
      </c>
      <c r="M209" s="173">
        <v>45</v>
      </c>
      <c r="N209" s="172"/>
      <c r="O209" s="173">
        <v>45</v>
      </c>
      <c r="P209" s="172"/>
      <c r="Q209" s="182"/>
      <c r="R209" s="182"/>
      <c r="S209" s="86"/>
    </row>
    <row r="210" spans="1:20" x14ac:dyDescent="0.25">
      <c r="A210" s="124"/>
      <c r="B210" s="95">
        <v>80259</v>
      </c>
      <c r="C210" s="128" t="s">
        <v>81</v>
      </c>
      <c r="D210" s="174">
        <v>44434</v>
      </c>
      <c r="E210" s="172"/>
      <c r="F210" s="128" t="s">
        <v>300</v>
      </c>
      <c r="G210" s="171" t="s">
        <v>83</v>
      </c>
      <c r="H210" s="172"/>
      <c r="I210" s="171" t="s">
        <v>317</v>
      </c>
      <c r="J210" s="172"/>
      <c r="K210" s="96">
        <v>0</v>
      </c>
      <c r="L210" s="97" t="s">
        <v>71</v>
      </c>
      <c r="M210" s="173">
        <v>45</v>
      </c>
      <c r="N210" s="172"/>
      <c r="O210" s="173">
        <v>45</v>
      </c>
      <c r="P210" s="172"/>
      <c r="Q210" s="182"/>
      <c r="R210" s="182"/>
      <c r="S210" s="86"/>
      <c r="T210" s="24"/>
    </row>
    <row r="211" spans="1:20" x14ac:dyDescent="0.25">
      <c r="A211" s="124"/>
      <c r="B211" s="95">
        <v>80531</v>
      </c>
      <c r="C211" s="128" t="s">
        <v>81</v>
      </c>
      <c r="D211" s="174">
        <v>44468</v>
      </c>
      <c r="E211" s="172"/>
      <c r="F211" s="128" t="s">
        <v>300</v>
      </c>
      <c r="G211" s="171" t="s">
        <v>83</v>
      </c>
      <c r="H211" s="172"/>
      <c r="I211" s="171" t="s">
        <v>321</v>
      </c>
      <c r="J211" s="172"/>
      <c r="K211" s="96">
        <v>0</v>
      </c>
      <c r="L211" s="97" t="s">
        <v>71</v>
      </c>
      <c r="M211" s="173">
        <v>45</v>
      </c>
      <c r="N211" s="172"/>
      <c r="O211" s="173">
        <v>45</v>
      </c>
      <c r="P211" s="172"/>
      <c r="Q211" s="182"/>
      <c r="R211" s="182"/>
      <c r="S211" s="86"/>
      <c r="T211" s="24"/>
    </row>
    <row r="212" spans="1:20" x14ac:dyDescent="0.25">
      <c r="A212" s="124"/>
      <c r="B212" s="95">
        <v>80965</v>
      </c>
      <c r="C212" s="128" t="s">
        <v>81</v>
      </c>
      <c r="D212" s="174">
        <v>44496</v>
      </c>
      <c r="E212" s="172"/>
      <c r="F212" s="128" t="s">
        <v>300</v>
      </c>
      <c r="G212" s="171" t="s">
        <v>83</v>
      </c>
      <c r="H212" s="172"/>
      <c r="I212" s="171" t="s">
        <v>324</v>
      </c>
      <c r="J212" s="172"/>
      <c r="K212" s="96">
        <v>0</v>
      </c>
      <c r="L212" s="97" t="s">
        <v>71</v>
      </c>
      <c r="M212" s="173">
        <v>45</v>
      </c>
      <c r="N212" s="172"/>
      <c r="O212" s="173">
        <v>45</v>
      </c>
      <c r="P212" s="172"/>
      <c r="Q212" s="182"/>
      <c r="R212" s="182"/>
      <c r="S212" s="86"/>
    </row>
    <row r="213" spans="1:20" x14ac:dyDescent="0.25">
      <c r="A213" s="124"/>
      <c r="B213" s="95">
        <v>81390</v>
      </c>
      <c r="C213" s="128" t="s">
        <v>81</v>
      </c>
      <c r="D213" s="174">
        <v>44529</v>
      </c>
      <c r="E213" s="172"/>
      <c r="F213" s="128" t="s">
        <v>300</v>
      </c>
      <c r="G213" s="171" t="s">
        <v>83</v>
      </c>
      <c r="H213" s="172"/>
      <c r="I213" s="171" t="s">
        <v>327</v>
      </c>
      <c r="J213" s="172"/>
      <c r="K213" s="96">
        <v>0</v>
      </c>
      <c r="L213" s="97" t="s">
        <v>71</v>
      </c>
      <c r="M213" s="173">
        <v>45</v>
      </c>
      <c r="N213" s="172"/>
      <c r="O213" s="173">
        <v>45</v>
      </c>
      <c r="P213" s="172"/>
      <c r="Q213" s="182"/>
      <c r="R213" s="182"/>
      <c r="S213" s="86"/>
      <c r="T213" s="24"/>
    </row>
    <row r="214" spans="1:20" x14ac:dyDescent="0.25">
      <c r="A214" s="124"/>
      <c r="B214" s="95">
        <v>81883</v>
      </c>
      <c r="C214" s="128" t="s">
        <v>81</v>
      </c>
      <c r="D214" s="174">
        <v>44551</v>
      </c>
      <c r="E214" s="172"/>
      <c r="F214" s="128" t="s">
        <v>300</v>
      </c>
      <c r="G214" s="171" t="s">
        <v>83</v>
      </c>
      <c r="H214" s="172"/>
      <c r="I214" s="171" t="s">
        <v>330</v>
      </c>
      <c r="J214" s="172"/>
      <c r="K214" s="96">
        <v>0</v>
      </c>
      <c r="L214" s="97" t="s">
        <v>71</v>
      </c>
      <c r="M214" s="173">
        <v>45</v>
      </c>
      <c r="N214" s="172"/>
      <c r="O214" s="173">
        <v>45</v>
      </c>
      <c r="P214" s="172"/>
      <c r="Q214" s="182"/>
      <c r="R214" s="182"/>
      <c r="S214" s="86"/>
      <c r="T214" s="24"/>
    </row>
    <row r="215" spans="1:20" x14ac:dyDescent="0.25">
      <c r="A215" s="124"/>
      <c r="B215" s="95">
        <v>82380</v>
      </c>
      <c r="C215" s="128" t="s">
        <v>81</v>
      </c>
      <c r="D215" s="174">
        <v>44588</v>
      </c>
      <c r="E215" s="172"/>
      <c r="F215" s="128" t="s">
        <v>300</v>
      </c>
      <c r="G215" s="171" t="s">
        <v>83</v>
      </c>
      <c r="H215" s="172"/>
      <c r="I215" s="171" t="s">
        <v>333</v>
      </c>
      <c r="J215" s="172"/>
      <c r="K215" s="96">
        <v>0</v>
      </c>
      <c r="L215" s="97" t="s">
        <v>71</v>
      </c>
      <c r="M215" s="173">
        <v>45</v>
      </c>
      <c r="N215" s="172"/>
      <c r="O215" s="173">
        <v>45</v>
      </c>
      <c r="P215" s="172"/>
      <c r="Q215" s="182"/>
      <c r="R215" s="182"/>
      <c r="S215" s="86"/>
      <c r="T215" s="24"/>
    </row>
    <row r="216" spans="1:20" ht="15.75" thickBot="1" x14ac:dyDescent="0.3">
      <c r="A216" s="124"/>
      <c r="B216" s="95">
        <v>82596</v>
      </c>
      <c r="C216" s="128" t="s">
        <v>81</v>
      </c>
      <c r="D216" s="174">
        <v>44615</v>
      </c>
      <c r="E216" s="172"/>
      <c r="F216" s="128" t="s">
        <v>300</v>
      </c>
      <c r="G216" s="171" t="s">
        <v>83</v>
      </c>
      <c r="H216" s="172"/>
      <c r="I216" s="171" t="s">
        <v>334</v>
      </c>
      <c r="J216" s="172"/>
      <c r="K216" s="96">
        <v>0</v>
      </c>
      <c r="L216" s="97" t="s">
        <v>71</v>
      </c>
      <c r="M216" s="173">
        <v>45</v>
      </c>
      <c r="N216" s="172"/>
      <c r="O216" s="173">
        <v>45</v>
      </c>
      <c r="P216" s="172"/>
      <c r="Q216" s="182"/>
      <c r="R216" s="182"/>
      <c r="S216" s="86"/>
    </row>
    <row r="217" spans="1:20" ht="15.75" thickBot="1" x14ac:dyDescent="0.3">
      <c r="A217" s="61"/>
      <c r="B217" s="33"/>
      <c r="C217" s="33"/>
      <c r="D217" s="33"/>
      <c r="E217" s="24"/>
      <c r="F217" s="33"/>
      <c r="G217" s="33"/>
      <c r="H217" s="24"/>
      <c r="I217" s="33"/>
      <c r="J217" s="33"/>
      <c r="K217" s="35"/>
      <c r="L217" s="189" t="s">
        <v>73</v>
      </c>
      <c r="M217" s="189"/>
      <c r="N217" s="35"/>
      <c r="O217" s="35"/>
      <c r="P217" s="62">
        <f>SUM(O205:P216)-Q211</f>
        <v>540</v>
      </c>
      <c r="Q217" s="35"/>
      <c r="R217" s="107"/>
      <c r="S217" s="41"/>
    </row>
    <row r="218" spans="1:20" ht="15.75" thickBot="1" x14ac:dyDescent="0.3">
      <c r="A218" s="63"/>
      <c r="B218" s="64"/>
      <c r="C218" s="64"/>
      <c r="D218" s="64"/>
      <c r="E218" s="26"/>
      <c r="F218" s="64"/>
      <c r="G218" s="64"/>
      <c r="H218" s="26"/>
      <c r="I218" s="64"/>
      <c r="J218" s="64"/>
      <c r="K218" s="65"/>
      <c r="L218" s="65"/>
      <c r="M218" s="65"/>
      <c r="N218" s="65"/>
      <c r="O218" s="65"/>
      <c r="P218" s="159">
        <f>O178+P202+P217+P162</f>
        <v>14509.380000000003</v>
      </c>
      <c r="Q218" s="160"/>
      <c r="R218" s="65"/>
      <c r="S218" s="41"/>
    </row>
    <row r="219" spans="1:20" ht="15.75" thickBot="1" x14ac:dyDescent="0.3">
      <c r="A219" s="66" t="s">
        <v>575</v>
      </c>
      <c r="B219" s="67"/>
      <c r="C219" s="67"/>
      <c r="D219" s="67"/>
      <c r="E219" s="68"/>
      <c r="F219" s="67"/>
      <c r="G219" s="67"/>
      <c r="H219" s="68"/>
      <c r="I219" s="67"/>
      <c r="J219" s="67"/>
      <c r="K219" s="69"/>
      <c r="L219" s="69"/>
      <c r="M219" s="69"/>
      <c r="N219" s="69"/>
      <c r="O219" s="69"/>
      <c r="P219" s="69"/>
      <c r="Q219" s="69"/>
      <c r="R219" s="69"/>
      <c r="S219" s="41"/>
    </row>
    <row r="220" spans="1:20" x14ac:dyDescent="0.25">
      <c r="A220" s="38"/>
      <c r="B220" s="39" t="s">
        <v>56</v>
      </c>
      <c r="C220" s="178" t="s">
        <v>421</v>
      </c>
      <c r="D220" s="183"/>
      <c r="E220" s="184" t="s">
        <v>57</v>
      </c>
      <c r="F220" s="183"/>
      <c r="G220" s="178"/>
      <c r="H220" s="183"/>
      <c r="I220" s="183"/>
      <c r="J220" s="183"/>
      <c r="K220" s="183"/>
      <c r="L220" s="183"/>
      <c r="M220" s="40"/>
      <c r="N220" s="184"/>
      <c r="O220" s="183"/>
      <c r="P220" s="183"/>
      <c r="Q220" s="185"/>
      <c r="R220" s="183"/>
      <c r="S220" s="41"/>
    </row>
    <row r="221" spans="1:20" x14ac:dyDescent="0.25">
      <c r="A221" s="23"/>
      <c r="B221" s="33" t="s">
        <v>58</v>
      </c>
      <c r="C221" s="33" t="s">
        <v>59</v>
      </c>
      <c r="D221" s="33" t="s">
        <v>60</v>
      </c>
      <c r="E221" s="24"/>
      <c r="F221" s="33" t="s">
        <v>61</v>
      </c>
      <c r="G221" s="33" t="s">
        <v>62</v>
      </c>
      <c r="H221" s="24"/>
      <c r="I221" s="199" t="s">
        <v>63</v>
      </c>
      <c r="J221" s="186"/>
      <c r="K221" s="35" t="s">
        <v>64</v>
      </c>
      <c r="L221" s="200" t="s">
        <v>65</v>
      </c>
      <c r="M221" s="186"/>
      <c r="N221" s="200" t="s">
        <v>66</v>
      </c>
      <c r="O221" s="186"/>
      <c r="P221" s="200" t="s">
        <v>67</v>
      </c>
      <c r="Q221" s="186"/>
      <c r="R221" s="107" t="s">
        <v>68</v>
      </c>
      <c r="S221" s="41"/>
    </row>
    <row r="222" spans="1:20" x14ac:dyDescent="0.25">
      <c r="A222" s="124"/>
      <c r="B222" s="95">
        <v>77867</v>
      </c>
      <c r="C222" s="128" t="s">
        <v>81</v>
      </c>
      <c r="D222" s="174">
        <v>44295</v>
      </c>
      <c r="E222" s="172"/>
      <c r="F222" s="128" t="s">
        <v>422</v>
      </c>
      <c r="G222" s="171" t="s">
        <v>83</v>
      </c>
      <c r="H222" s="172"/>
      <c r="I222" s="171" t="s">
        <v>423</v>
      </c>
      <c r="J222" s="172"/>
      <c r="K222" s="96">
        <v>0</v>
      </c>
      <c r="L222" s="97" t="s">
        <v>71</v>
      </c>
      <c r="M222" s="173">
        <v>920.4799999999999</v>
      </c>
      <c r="N222" s="172"/>
      <c r="O222" s="173">
        <v>920.4799999999999</v>
      </c>
      <c r="P222" s="172"/>
      <c r="Q222" s="182"/>
      <c r="R222" s="182"/>
      <c r="S222" s="41"/>
    </row>
    <row r="223" spans="1:20" x14ac:dyDescent="0.25">
      <c r="A223" s="124"/>
      <c r="B223" s="95">
        <v>78373</v>
      </c>
      <c r="C223" s="128" t="s">
        <v>81</v>
      </c>
      <c r="D223" s="174">
        <v>44323</v>
      </c>
      <c r="E223" s="172"/>
      <c r="F223" s="128" t="s">
        <v>422</v>
      </c>
      <c r="G223" s="171" t="s">
        <v>83</v>
      </c>
      <c r="H223" s="172"/>
      <c r="I223" s="171" t="s">
        <v>424</v>
      </c>
      <c r="J223" s="172"/>
      <c r="K223" s="96">
        <v>0</v>
      </c>
      <c r="L223" s="97" t="s">
        <v>71</v>
      </c>
      <c r="M223" s="173">
        <v>811.25</v>
      </c>
      <c r="N223" s="172"/>
      <c r="O223" s="173">
        <v>811.25</v>
      </c>
      <c r="P223" s="172"/>
      <c r="Q223" s="182"/>
      <c r="R223" s="182"/>
      <c r="S223" s="41"/>
    </row>
    <row r="224" spans="1:20" x14ac:dyDescent="0.25">
      <c r="A224" s="124"/>
      <c r="B224" s="95">
        <v>78396</v>
      </c>
      <c r="C224" s="128" t="s">
        <v>81</v>
      </c>
      <c r="D224" s="174">
        <v>44354</v>
      </c>
      <c r="E224" s="172"/>
      <c r="F224" s="128" t="s">
        <v>422</v>
      </c>
      <c r="G224" s="171" t="s">
        <v>83</v>
      </c>
      <c r="H224" s="172"/>
      <c r="I224" s="171" t="s">
        <v>425</v>
      </c>
      <c r="J224" s="172"/>
      <c r="K224" s="96">
        <v>0</v>
      </c>
      <c r="L224" s="97" t="s">
        <v>71</v>
      </c>
      <c r="M224" s="173">
        <v>476.5</v>
      </c>
      <c r="N224" s="172"/>
      <c r="O224" s="173">
        <v>476.5</v>
      </c>
      <c r="P224" s="172"/>
      <c r="Q224" s="182"/>
      <c r="R224" s="182"/>
      <c r="S224" s="41"/>
    </row>
    <row r="225" spans="1:19" x14ac:dyDescent="0.25">
      <c r="A225" s="124"/>
      <c r="B225" s="95">
        <v>78870</v>
      </c>
      <c r="C225" s="128" t="s">
        <v>81</v>
      </c>
      <c r="D225" s="174">
        <v>44385</v>
      </c>
      <c r="E225" s="172"/>
      <c r="F225" s="128" t="s">
        <v>422</v>
      </c>
      <c r="G225" s="171" t="s">
        <v>83</v>
      </c>
      <c r="H225" s="172"/>
      <c r="I225" s="171" t="s">
        <v>426</v>
      </c>
      <c r="J225" s="172"/>
      <c r="K225" s="96">
        <v>0</v>
      </c>
      <c r="L225" s="97" t="s">
        <v>247</v>
      </c>
      <c r="M225" s="173">
        <v>143.69999999999999</v>
      </c>
      <c r="N225" s="172"/>
      <c r="O225" s="173">
        <v>143.69999999999999</v>
      </c>
      <c r="P225" s="172"/>
      <c r="Q225" s="182"/>
      <c r="R225" s="182"/>
      <c r="S225" s="41"/>
    </row>
    <row r="226" spans="1:19" x14ac:dyDescent="0.25">
      <c r="A226" s="124"/>
      <c r="B226" s="95">
        <v>79284</v>
      </c>
      <c r="C226" s="128" t="s">
        <v>81</v>
      </c>
      <c r="D226" s="174">
        <v>44414</v>
      </c>
      <c r="E226" s="172"/>
      <c r="F226" s="128" t="s">
        <v>422</v>
      </c>
      <c r="G226" s="171" t="s">
        <v>83</v>
      </c>
      <c r="H226" s="172"/>
      <c r="I226" s="171" t="s">
        <v>427</v>
      </c>
      <c r="J226" s="172"/>
      <c r="K226" s="96">
        <v>0</v>
      </c>
      <c r="L226" s="97" t="s">
        <v>247</v>
      </c>
      <c r="M226" s="173">
        <v>148.49</v>
      </c>
      <c r="N226" s="172"/>
      <c r="O226" s="173">
        <v>148.49</v>
      </c>
      <c r="P226" s="172"/>
      <c r="Q226" s="182"/>
      <c r="R226" s="182"/>
      <c r="S226" s="41"/>
    </row>
    <row r="227" spans="1:19" x14ac:dyDescent="0.25">
      <c r="A227" s="124"/>
      <c r="B227" s="95">
        <v>79809</v>
      </c>
      <c r="C227" s="128" t="s">
        <v>81</v>
      </c>
      <c r="D227" s="174">
        <v>44446</v>
      </c>
      <c r="E227" s="172"/>
      <c r="F227" s="128" t="s">
        <v>422</v>
      </c>
      <c r="G227" s="171" t="s">
        <v>83</v>
      </c>
      <c r="H227" s="172"/>
      <c r="I227" s="171" t="s">
        <v>428</v>
      </c>
      <c r="J227" s="172"/>
      <c r="K227" s="96">
        <v>0</v>
      </c>
      <c r="L227" s="97" t="s">
        <v>247</v>
      </c>
      <c r="M227" s="173">
        <v>148.49</v>
      </c>
      <c r="N227" s="172"/>
      <c r="O227" s="173">
        <v>148.49</v>
      </c>
      <c r="P227" s="172"/>
      <c r="Q227" s="182"/>
      <c r="R227" s="182"/>
      <c r="S227" s="41"/>
    </row>
    <row r="228" spans="1:19" x14ac:dyDescent="0.25">
      <c r="A228" s="124"/>
      <c r="B228" s="95">
        <v>80524</v>
      </c>
      <c r="C228" s="128" t="s">
        <v>81</v>
      </c>
      <c r="D228" s="174">
        <v>44477</v>
      </c>
      <c r="E228" s="172"/>
      <c r="F228" s="128" t="s">
        <v>422</v>
      </c>
      <c r="G228" s="171" t="s">
        <v>83</v>
      </c>
      <c r="H228" s="172"/>
      <c r="I228" s="171" t="s">
        <v>429</v>
      </c>
      <c r="J228" s="172"/>
      <c r="K228" s="96">
        <v>0</v>
      </c>
      <c r="L228" s="97" t="s">
        <v>247</v>
      </c>
      <c r="M228" s="173">
        <v>181.89000000000001</v>
      </c>
      <c r="N228" s="172"/>
      <c r="O228" s="173">
        <v>181.89000000000001</v>
      </c>
      <c r="P228" s="172"/>
      <c r="Q228" s="208"/>
      <c r="R228" s="208"/>
      <c r="S228" s="41"/>
    </row>
    <row r="229" spans="1:19" x14ac:dyDescent="0.25">
      <c r="A229" s="124"/>
      <c r="B229" s="95">
        <v>80951</v>
      </c>
      <c r="C229" s="128" t="s">
        <v>81</v>
      </c>
      <c r="D229" s="174">
        <v>44509</v>
      </c>
      <c r="E229" s="172"/>
      <c r="F229" s="128" t="s">
        <v>422</v>
      </c>
      <c r="G229" s="171" t="s">
        <v>83</v>
      </c>
      <c r="H229" s="172"/>
      <c r="I229" s="171" t="s">
        <v>430</v>
      </c>
      <c r="J229" s="172"/>
      <c r="K229" s="96">
        <v>0</v>
      </c>
      <c r="L229" s="97" t="s">
        <v>71</v>
      </c>
      <c r="M229" s="173">
        <v>522.06000000000006</v>
      </c>
      <c r="N229" s="172"/>
      <c r="O229" s="173">
        <v>522.06000000000006</v>
      </c>
      <c r="P229" s="172"/>
      <c r="Q229" s="208"/>
      <c r="R229" s="208"/>
      <c r="S229" s="41"/>
    </row>
    <row r="230" spans="1:19" x14ac:dyDescent="0.25">
      <c r="A230" s="124"/>
      <c r="B230" s="95">
        <v>80977</v>
      </c>
      <c r="C230" s="128" t="s">
        <v>81</v>
      </c>
      <c r="D230" s="174">
        <v>44538</v>
      </c>
      <c r="E230" s="172"/>
      <c r="F230" s="128" t="s">
        <v>422</v>
      </c>
      <c r="G230" s="171" t="s">
        <v>83</v>
      </c>
      <c r="H230" s="172"/>
      <c r="I230" s="171" t="s">
        <v>431</v>
      </c>
      <c r="J230" s="172"/>
      <c r="K230" s="96">
        <v>0</v>
      </c>
      <c r="L230" s="97" t="s">
        <v>71</v>
      </c>
      <c r="M230" s="173">
        <v>782.29</v>
      </c>
      <c r="N230" s="172"/>
      <c r="O230" s="173">
        <v>782.29</v>
      </c>
      <c r="P230" s="172"/>
      <c r="Q230" s="163"/>
      <c r="R230" s="164"/>
      <c r="S230" s="41"/>
    </row>
    <row r="231" spans="1:19" x14ac:dyDescent="0.25">
      <c r="A231" s="124"/>
      <c r="B231" s="95">
        <v>81404</v>
      </c>
      <c r="C231" s="128" t="s">
        <v>81</v>
      </c>
      <c r="D231" s="174">
        <v>44571</v>
      </c>
      <c r="E231" s="172"/>
      <c r="F231" s="128" t="s">
        <v>422</v>
      </c>
      <c r="G231" s="171" t="s">
        <v>83</v>
      </c>
      <c r="H231" s="172"/>
      <c r="I231" s="171" t="s">
        <v>432</v>
      </c>
      <c r="J231" s="172"/>
      <c r="K231" s="96">
        <v>0</v>
      </c>
      <c r="L231" s="97" t="s">
        <v>71</v>
      </c>
      <c r="M231" s="173">
        <v>961.78</v>
      </c>
      <c r="N231" s="172"/>
      <c r="O231" s="173">
        <v>961.78</v>
      </c>
      <c r="P231" s="172"/>
      <c r="Q231" s="163"/>
      <c r="R231" s="164"/>
      <c r="S231" s="41"/>
    </row>
    <row r="232" spans="1:19" x14ac:dyDescent="0.25">
      <c r="A232" s="124"/>
      <c r="B232" s="95">
        <v>81909</v>
      </c>
      <c r="C232" s="128" t="s">
        <v>81</v>
      </c>
      <c r="D232" s="174">
        <v>44599</v>
      </c>
      <c r="E232" s="172"/>
      <c r="F232" s="128" t="s">
        <v>422</v>
      </c>
      <c r="G232" s="171" t="s">
        <v>83</v>
      </c>
      <c r="H232" s="172"/>
      <c r="I232" s="171" t="s">
        <v>433</v>
      </c>
      <c r="J232" s="172"/>
      <c r="K232" s="96">
        <v>0</v>
      </c>
      <c r="L232" s="97" t="s">
        <v>71</v>
      </c>
      <c r="M232" s="173">
        <v>1095.4100000000001</v>
      </c>
      <c r="N232" s="172"/>
      <c r="O232" s="173">
        <v>1095.4100000000001</v>
      </c>
      <c r="P232" s="172"/>
      <c r="Q232" s="163"/>
      <c r="R232" s="164"/>
      <c r="S232" s="41"/>
    </row>
    <row r="233" spans="1:19" ht="15.75" thickBot="1" x14ac:dyDescent="0.3">
      <c r="A233" s="124"/>
      <c r="B233" s="95">
        <v>82403</v>
      </c>
      <c r="C233" s="128" t="s">
        <v>81</v>
      </c>
      <c r="D233" s="174">
        <v>44629</v>
      </c>
      <c r="E233" s="172"/>
      <c r="F233" s="128" t="s">
        <v>422</v>
      </c>
      <c r="G233" s="171" t="s">
        <v>83</v>
      </c>
      <c r="H233" s="172"/>
      <c r="I233" s="171" t="s">
        <v>434</v>
      </c>
      <c r="J233" s="172"/>
      <c r="K233" s="96">
        <v>0</v>
      </c>
      <c r="L233" s="97" t="s">
        <v>71</v>
      </c>
      <c r="M233" s="173">
        <v>701.93999999999994</v>
      </c>
      <c r="N233" s="172"/>
      <c r="O233" s="173">
        <v>701.93999999999994</v>
      </c>
      <c r="P233" s="172"/>
      <c r="Q233" s="163"/>
      <c r="R233" s="164"/>
      <c r="S233" s="41"/>
    </row>
    <row r="234" spans="1:19" ht="15.75" thickBot="1" x14ac:dyDescent="0.3">
      <c r="A234" s="210"/>
      <c r="B234" s="211"/>
      <c r="C234" s="211"/>
      <c r="D234" s="211"/>
      <c r="E234" s="211"/>
      <c r="F234" s="211"/>
      <c r="G234" s="211"/>
      <c r="H234" s="211"/>
      <c r="I234" s="211"/>
      <c r="J234" s="211"/>
      <c r="K234" s="211"/>
      <c r="L234" s="212"/>
      <c r="M234" s="211"/>
      <c r="N234" s="26"/>
      <c r="O234" s="213">
        <f>SUM(O222:P233)</f>
        <v>6894.2799999999988</v>
      </c>
      <c r="P234" s="214"/>
      <c r="Q234" s="215"/>
      <c r="R234" s="216"/>
      <c r="S234" s="41"/>
    </row>
    <row r="235" spans="1:19" ht="15.75" thickBot="1" x14ac:dyDescent="0.3">
      <c r="A235" s="217" t="s">
        <v>576</v>
      </c>
      <c r="B235" s="218"/>
      <c r="C235" s="218"/>
      <c r="D235" s="218"/>
      <c r="E235" s="218"/>
      <c r="F235" s="218"/>
      <c r="G235" s="218"/>
      <c r="H235" s="218"/>
      <c r="I235" s="218"/>
      <c r="J235" s="218"/>
      <c r="K235" s="218"/>
      <c r="L235" s="219"/>
      <c r="M235" s="218"/>
      <c r="N235" s="218"/>
      <c r="O235" s="218"/>
      <c r="P235" s="218"/>
      <c r="Q235" s="218"/>
      <c r="R235" s="218"/>
      <c r="S235" s="41"/>
    </row>
    <row r="236" spans="1:19" x14ac:dyDescent="0.25">
      <c r="A236" s="11"/>
      <c r="B236" s="12" t="s">
        <v>56</v>
      </c>
      <c r="C236" s="195" t="s">
        <v>292</v>
      </c>
      <c r="D236" s="196"/>
      <c r="E236" s="197" t="s">
        <v>57</v>
      </c>
      <c r="F236" s="196"/>
      <c r="G236" s="195" t="s">
        <v>293</v>
      </c>
      <c r="H236" s="196"/>
      <c r="I236" s="196"/>
      <c r="J236" s="196"/>
      <c r="K236" s="196"/>
      <c r="L236" s="196"/>
      <c r="M236" s="14"/>
      <c r="N236" s="197"/>
      <c r="O236" s="196"/>
      <c r="P236" s="196"/>
      <c r="Q236" s="198"/>
      <c r="R236" s="196"/>
      <c r="S236" s="41"/>
    </row>
    <row r="237" spans="1:19" x14ac:dyDescent="0.25">
      <c r="A237" s="23"/>
      <c r="B237" s="33" t="s">
        <v>58</v>
      </c>
      <c r="C237" s="33" t="s">
        <v>59</v>
      </c>
      <c r="D237" s="33" t="s">
        <v>60</v>
      </c>
      <c r="E237" s="24"/>
      <c r="F237" s="33" t="s">
        <v>61</v>
      </c>
      <c r="G237" s="33" t="s">
        <v>62</v>
      </c>
      <c r="H237" s="24"/>
      <c r="I237" s="199" t="s">
        <v>63</v>
      </c>
      <c r="J237" s="186"/>
      <c r="K237" s="35" t="s">
        <v>64</v>
      </c>
      <c r="L237" s="200" t="s">
        <v>65</v>
      </c>
      <c r="M237" s="186"/>
      <c r="N237" s="200" t="s">
        <v>66</v>
      </c>
      <c r="O237" s="186"/>
      <c r="P237" s="200" t="s">
        <v>67</v>
      </c>
      <c r="Q237" s="186"/>
      <c r="R237" s="107" t="s">
        <v>68</v>
      </c>
      <c r="S237" s="41"/>
    </row>
    <row r="238" spans="1:19" x14ac:dyDescent="0.25">
      <c r="A238" s="124"/>
      <c r="B238" s="95">
        <v>77378</v>
      </c>
      <c r="C238" s="128" t="s">
        <v>81</v>
      </c>
      <c r="D238" s="174">
        <v>44316</v>
      </c>
      <c r="E238" s="172"/>
      <c r="F238" s="128" t="s">
        <v>294</v>
      </c>
      <c r="G238" s="171" t="s">
        <v>295</v>
      </c>
      <c r="H238" s="172"/>
      <c r="I238" s="171" t="s">
        <v>296</v>
      </c>
      <c r="J238" s="172"/>
      <c r="K238" s="96">
        <v>0</v>
      </c>
      <c r="L238" s="97" t="s">
        <v>71</v>
      </c>
      <c r="M238" s="173">
        <v>115</v>
      </c>
      <c r="N238" s="172"/>
      <c r="O238" s="173">
        <v>115</v>
      </c>
      <c r="P238" s="172"/>
      <c r="Q238" s="208"/>
      <c r="R238" s="208"/>
      <c r="S238" s="41"/>
    </row>
    <row r="239" spans="1:19" x14ac:dyDescent="0.25">
      <c r="A239" s="124"/>
      <c r="B239" s="95">
        <v>77782</v>
      </c>
      <c r="C239" s="128" t="s">
        <v>81</v>
      </c>
      <c r="D239" s="174">
        <v>44347</v>
      </c>
      <c r="E239" s="172"/>
      <c r="F239" s="128" t="s">
        <v>294</v>
      </c>
      <c r="G239" s="171" t="s">
        <v>297</v>
      </c>
      <c r="H239" s="172"/>
      <c r="I239" s="171" t="s">
        <v>298</v>
      </c>
      <c r="J239" s="172"/>
      <c r="K239" s="96">
        <v>0</v>
      </c>
      <c r="L239" s="97" t="s">
        <v>71</v>
      </c>
      <c r="M239" s="173">
        <v>110</v>
      </c>
      <c r="N239" s="172"/>
      <c r="O239" s="173">
        <v>110</v>
      </c>
      <c r="P239" s="172"/>
      <c r="Q239" s="208"/>
      <c r="R239" s="208"/>
      <c r="S239" s="41"/>
    </row>
    <row r="240" spans="1:19" x14ac:dyDescent="0.25">
      <c r="A240" s="124"/>
      <c r="B240" s="95">
        <v>77783</v>
      </c>
      <c r="C240" s="128" t="s">
        <v>81</v>
      </c>
      <c r="D240" s="174">
        <v>44347</v>
      </c>
      <c r="E240" s="172"/>
      <c r="F240" s="128" t="s">
        <v>294</v>
      </c>
      <c r="G240" s="171" t="s">
        <v>297</v>
      </c>
      <c r="H240" s="172"/>
      <c r="I240" s="171" t="s">
        <v>299</v>
      </c>
      <c r="J240" s="172"/>
      <c r="K240" s="96">
        <v>0</v>
      </c>
      <c r="L240" s="97" t="s">
        <v>71</v>
      </c>
      <c r="M240" s="173">
        <v>321.75</v>
      </c>
      <c r="N240" s="172"/>
      <c r="O240" s="173">
        <v>321.75</v>
      </c>
      <c r="P240" s="172"/>
      <c r="Q240" s="182"/>
      <c r="R240" s="182"/>
      <c r="S240" s="41"/>
    </row>
    <row r="241" spans="1:20" x14ac:dyDescent="0.25">
      <c r="A241" s="124"/>
      <c r="B241" s="95">
        <v>78578</v>
      </c>
      <c r="C241" s="128" t="s">
        <v>81</v>
      </c>
      <c r="D241" s="174">
        <v>44377</v>
      </c>
      <c r="E241" s="172"/>
      <c r="F241" s="128" t="s">
        <v>294</v>
      </c>
      <c r="G241" s="171" t="s">
        <v>305</v>
      </c>
      <c r="H241" s="172"/>
      <c r="I241" s="171" t="s">
        <v>306</v>
      </c>
      <c r="J241" s="172"/>
      <c r="K241" s="96">
        <v>0</v>
      </c>
      <c r="L241" s="97" t="s">
        <v>71</v>
      </c>
      <c r="M241" s="173">
        <v>614.25</v>
      </c>
      <c r="N241" s="172"/>
      <c r="O241" s="173">
        <v>614.25</v>
      </c>
      <c r="P241" s="172"/>
      <c r="Q241" s="182"/>
      <c r="R241" s="182"/>
      <c r="S241" s="41"/>
    </row>
    <row r="242" spans="1:20" x14ac:dyDescent="0.25">
      <c r="A242" s="124"/>
      <c r="B242" s="95">
        <v>78654</v>
      </c>
      <c r="C242" s="128" t="s">
        <v>81</v>
      </c>
      <c r="D242" s="174">
        <v>44408</v>
      </c>
      <c r="E242" s="172"/>
      <c r="F242" s="128" t="s">
        <v>294</v>
      </c>
      <c r="G242" s="171" t="s">
        <v>307</v>
      </c>
      <c r="H242" s="172"/>
      <c r="I242" s="171" t="s">
        <v>308</v>
      </c>
      <c r="J242" s="172"/>
      <c r="K242" s="96">
        <v>0</v>
      </c>
      <c r="L242" s="97" t="s">
        <v>71</v>
      </c>
      <c r="M242" s="173">
        <v>643.5</v>
      </c>
      <c r="N242" s="172"/>
      <c r="O242" s="173">
        <v>643.5</v>
      </c>
      <c r="P242" s="172"/>
      <c r="Q242" s="182"/>
      <c r="R242" s="182"/>
      <c r="S242" s="112"/>
    </row>
    <row r="243" spans="1:20" x14ac:dyDescent="0.25">
      <c r="A243" s="124"/>
      <c r="B243" s="95">
        <v>79059</v>
      </c>
      <c r="C243" s="128" t="s">
        <v>81</v>
      </c>
      <c r="D243" s="174">
        <v>44439</v>
      </c>
      <c r="E243" s="172"/>
      <c r="F243" s="128" t="s">
        <v>294</v>
      </c>
      <c r="G243" s="171" t="s">
        <v>309</v>
      </c>
      <c r="H243" s="172"/>
      <c r="I243" s="171" t="s">
        <v>310</v>
      </c>
      <c r="J243" s="172"/>
      <c r="K243" s="96">
        <v>0</v>
      </c>
      <c r="L243" s="97" t="s">
        <v>71</v>
      </c>
      <c r="M243" s="173">
        <v>555.75</v>
      </c>
      <c r="N243" s="172"/>
      <c r="O243" s="173">
        <v>555.75</v>
      </c>
      <c r="P243" s="172"/>
      <c r="Q243" s="182"/>
      <c r="R243" s="182"/>
      <c r="S243" s="112"/>
      <c r="T243" s="24"/>
    </row>
    <row r="244" spans="1:20" x14ac:dyDescent="0.25">
      <c r="A244" s="124"/>
      <c r="B244" s="95">
        <v>79605</v>
      </c>
      <c r="C244" s="128" t="s">
        <v>81</v>
      </c>
      <c r="D244" s="174">
        <v>44469</v>
      </c>
      <c r="E244" s="172"/>
      <c r="F244" s="128" t="s">
        <v>294</v>
      </c>
      <c r="G244" s="171" t="s">
        <v>312</v>
      </c>
      <c r="H244" s="172"/>
      <c r="I244" s="171" t="s">
        <v>313</v>
      </c>
      <c r="J244" s="172"/>
      <c r="K244" s="96">
        <v>0</v>
      </c>
      <c r="L244" s="97" t="s">
        <v>71</v>
      </c>
      <c r="M244" s="173">
        <v>614.25</v>
      </c>
      <c r="N244" s="172"/>
      <c r="O244" s="173">
        <v>614.25</v>
      </c>
      <c r="P244" s="172"/>
      <c r="Q244" s="208"/>
      <c r="R244" s="208"/>
      <c r="S244" s="112"/>
      <c r="T244" s="24"/>
    </row>
    <row r="245" spans="1:20" x14ac:dyDescent="0.25">
      <c r="A245" s="124"/>
      <c r="B245" s="95">
        <v>80056</v>
      </c>
      <c r="C245" s="128" t="s">
        <v>81</v>
      </c>
      <c r="D245" s="174">
        <v>44500</v>
      </c>
      <c r="E245" s="172"/>
      <c r="F245" s="128" t="s">
        <v>294</v>
      </c>
      <c r="G245" s="171" t="s">
        <v>315</v>
      </c>
      <c r="H245" s="172"/>
      <c r="I245" s="171" t="s">
        <v>316</v>
      </c>
      <c r="J245" s="172"/>
      <c r="K245" s="96">
        <v>0</v>
      </c>
      <c r="L245" s="97" t="s">
        <v>71</v>
      </c>
      <c r="M245" s="173">
        <v>643.5</v>
      </c>
      <c r="N245" s="172"/>
      <c r="O245" s="173">
        <v>643.5</v>
      </c>
      <c r="P245" s="172"/>
      <c r="Q245" s="208"/>
      <c r="R245" s="208"/>
      <c r="S245" s="112"/>
      <c r="T245" s="24"/>
    </row>
    <row r="246" spans="1:20" x14ac:dyDescent="0.25">
      <c r="A246" s="124"/>
      <c r="B246" s="95">
        <v>80462</v>
      </c>
      <c r="C246" s="128" t="s">
        <v>81</v>
      </c>
      <c r="D246" s="174">
        <v>44530</v>
      </c>
      <c r="E246" s="172"/>
      <c r="F246" s="128" t="s">
        <v>294</v>
      </c>
      <c r="G246" s="171" t="s">
        <v>318</v>
      </c>
      <c r="H246" s="172"/>
      <c r="I246" s="171" t="s">
        <v>319</v>
      </c>
      <c r="J246" s="172"/>
      <c r="K246" s="96">
        <v>0</v>
      </c>
      <c r="L246" s="97" t="s">
        <v>71</v>
      </c>
      <c r="M246" s="173">
        <v>110</v>
      </c>
      <c r="N246" s="172"/>
      <c r="O246" s="173">
        <v>110</v>
      </c>
      <c r="P246" s="172"/>
      <c r="Q246" s="209"/>
      <c r="R246" s="208"/>
      <c r="S246" s="112"/>
      <c r="T246" s="24"/>
    </row>
    <row r="247" spans="1:20" x14ac:dyDescent="0.25">
      <c r="A247" s="124"/>
      <c r="B247" s="95">
        <v>80463</v>
      </c>
      <c r="C247" s="128" t="s">
        <v>81</v>
      </c>
      <c r="D247" s="174">
        <v>44530</v>
      </c>
      <c r="E247" s="172"/>
      <c r="F247" s="128" t="s">
        <v>294</v>
      </c>
      <c r="G247" s="171" t="s">
        <v>318</v>
      </c>
      <c r="H247" s="172"/>
      <c r="I247" s="171" t="s">
        <v>320</v>
      </c>
      <c r="J247" s="172"/>
      <c r="K247" s="96">
        <v>0</v>
      </c>
      <c r="L247" s="97" t="s">
        <v>71</v>
      </c>
      <c r="M247" s="173">
        <v>598</v>
      </c>
      <c r="N247" s="172"/>
      <c r="O247" s="173">
        <v>598</v>
      </c>
      <c r="P247" s="172"/>
      <c r="Q247" s="208"/>
      <c r="R247" s="208"/>
      <c r="S247" s="112"/>
      <c r="T247" s="24"/>
    </row>
    <row r="248" spans="1:20" x14ac:dyDescent="0.25">
      <c r="A248" s="124"/>
      <c r="B248" s="95">
        <v>80818</v>
      </c>
      <c r="C248" s="128" t="s">
        <v>81</v>
      </c>
      <c r="D248" s="174">
        <v>44561</v>
      </c>
      <c r="E248" s="172"/>
      <c r="F248" s="128" t="s">
        <v>294</v>
      </c>
      <c r="G248" s="171" t="s">
        <v>322</v>
      </c>
      <c r="H248" s="172"/>
      <c r="I248" s="171" t="s">
        <v>323</v>
      </c>
      <c r="J248" s="172"/>
      <c r="K248" s="96">
        <v>0</v>
      </c>
      <c r="L248" s="97" t="s">
        <v>71</v>
      </c>
      <c r="M248" s="173">
        <v>542.75</v>
      </c>
      <c r="N248" s="172"/>
      <c r="O248" s="173">
        <v>542.75</v>
      </c>
      <c r="P248" s="172"/>
      <c r="Q248" s="163"/>
      <c r="R248" s="163"/>
      <c r="S248" s="112"/>
      <c r="T248" s="84"/>
    </row>
    <row r="249" spans="1:20" x14ac:dyDescent="0.25">
      <c r="A249" s="124"/>
      <c r="B249" s="95">
        <v>81216</v>
      </c>
      <c r="C249" s="128" t="s">
        <v>81</v>
      </c>
      <c r="D249" s="174">
        <v>44592</v>
      </c>
      <c r="E249" s="172"/>
      <c r="F249" s="128" t="s">
        <v>294</v>
      </c>
      <c r="G249" s="171" t="s">
        <v>325</v>
      </c>
      <c r="H249" s="172"/>
      <c r="I249" s="171" t="s">
        <v>326</v>
      </c>
      <c r="J249" s="172"/>
      <c r="K249" s="96">
        <v>0</v>
      </c>
      <c r="L249" s="97" t="s">
        <v>71</v>
      </c>
      <c r="M249" s="173">
        <v>585</v>
      </c>
      <c r="N249" s="172"/>
      <c r="O249" s="173">
        <v>585</v>
      </c>
      <c r="P249" s="172"/>
      <c r="Q249" s="163"/>
      <c r="R249" s="163"/>
      <c r="S249" s="112"/>
      <c r="T249" s="84"/>
    </row>
    <row r="250" spans="1:20" x14ac:dyDescent="0.25">
      <c r="A250" s="124"/>
      <c r="B250" s="95">
        <v>81737</v>
      </c>
      <c r="C250" s="128" t="s">
        <v>81</v>
      </c>
      <c r="D250" s="174">
        <v>44620</v>
      </c>
      <c r="E250" s="172"/>
      <c r="F250" s="128" t="s">
        <v>294</v>
      </c>
      <c r="G250" s="171" t="s">
        <v>328</v>
      </c>
      <c r="H250" s="172"/>
      <c r="I250" s="171" t="s">
        <v>329</v>
      </c>
      <c r="J250" s="172"/>
      <c r="K250" s="96">
        <v>0</v>
      </c>
      <c r="L250" s="97" t="s">
        <v>71</v>
      </c>
      <c r="M250" s="173">
        <v>585</v>
      </c>
      <c r="N250" s="172"/>
      <c r="O250" s="173">
        <v>585</v>
      </c>
      <c r="P250" s="172"/>
      <c r="Q250" s="163"/>
      <c r="R250" s="163"/>
      <c r="S250" s="112"/>
      <c r="T250" s="84"/>
    </row>
    <row r="251" spans="1:20" ht="15.75" thickBot="1" x14ac:dyDescent="0.3">
      <c r="A251" s="124"/>
      <c r="B251" s="95">
        <v>82063</v>
      </c>
      <c r="C251" s="128" t="s">
        <v>81</v>
      </c>
      <c r="D251" s="174">
        <v>44651</v>
      </c>
      <c r="E251" s="172"/>
      <c r="F251" s="128" t="s">
        <v>294</v>
      </c>
      <c r="G251" s="171" t="s">
        <v>331</v>
      </c>
      <c r="H251" s="172"/>
      <c r="I251" s="171" t="s">
        <v>332</v>
      </c>
      <c r="J251" s="172"/>
      <c r="K251" s="96">
        <v>0</v>
      </c>
      <c r="L251" s="97" t="s">
        <v>71</v>
      </c>
      <c r="M251" s="173">
        <v>614.25</v>
      </c>
      <c r="N251" s="172"/>
      <c r="O251" s="173">
        <v>614.25</v>
      </c>
      <c r="P251" s="172"/>
      <c r="Q251" s="163"/>
      <c r="R251" s="163"/>
      <c r="S251" s="112"/>
      <c r="T251" s="84"/>
    </row>
    <row r="252" spans="1:20" ht="15.75" thickBot="1" x14ac:dyDescent="0.3">
      <c r="A252" s="61"/>
      <c r="B252" s="33"/>
      <c r="C252" s="33"/>
      <c r="D252" s="33"/>
      <c r="E252" s="24"/>
      <c r="F252" s="33"/>
      <c r="G252" s="33"/>
      <c r="H252" s="24"/>
      <c r="I252" s="33"/>
      <c r="J252" s="33"/>
      <c r="K252" s="35"/>
      <c r="L252" s="35"/>
      <c r="M252" s="35"/>
      <c r="N252" s="35"/>
      <c r="O252" s="35"/>
      <c r="P252" s="62">
        <f>SUM(O238:P251)-Q246</f>
        <v>6653</v>
      </c>
      <c r="Q252" s="35"/>
      <c r="R252" s="107"/>
      <c r="S252" s="41"/>
    </row>
    <row r="253" spans="1:20" x14ac:dyDescent="0.25">
      <c r="A253" s="114"/>
      <c r="B253" s="115" t="s">
        <v>56</v>
      </c>
      <c r="C253" s="175" t="s">
        <v>361</v>
      </c>
      <c r="D253" s="176"/>
      <c r="E253" s="177" t="s">
        <v>57</v>
      </c>
      <c r="F253" s="176"/>
      <c r="G253" s="122" t="s">
        <v>362</v>
      </c>
      <c r="H253" s="92"/>
      <c r="I253" s="92"/>
      <c r="J253" s="92"/>
      <c r="K253" s="92"/>
      <c r="L253" s="92"/>
      <c r="M253" s="114"/>
      <c r="N253" s="91"/>
      <c r="O253" s="92"/>
      <c r="P253" s="92"/>
      <c r="Q253" s="93"/>
      <c r="R253" s="92"/>
      <c r="S253" s="113"/>
      <c r="T253" s="113"/>
    </row>
    <row r="254" spans="1:20" x14ac:dyDescent="0.25">
      <c r="A254" s="117"/>
      <c r="B254" s="116" t="s">
        <v>58</v>
      </c>
      <c r="C254" s="116" t="s">
        <v>59</v>
      </c>
      <c r="D254" s="116" t="s">
        <v>60</v>
      </c>
      <c r="E254" s="117"/>
      <c r="F254" s="116" t="s">
        <v>61</v>
      </c>
      <c r="G254" s="116" t="s">
        <v>62</v>
      </c>
      <c r="H254" s="117"/>
      <c r="I254" s="179" t="s">
        <v>63</v>
      </c>
      <c r="J254" s="180"/>
      <c r="K254" s="118" t="s">
        <v>64</v>
      </c>
      <c r="L254" s="181" t="s">
        <v>65</v>
      </c>
      <c r="M254" s="180"/>
      <c r="N254" s="181" t="s">
        <v>66</v>
      </c>
      <c r="O254" s="180"/>
      <c r="P254" s="181" t="s">
        <v>67</v>
      </c>
      <c r="Q254" s="180"/>
      <c r="R254" s="118" t="s">
        <v>68</v>
      </c>
      <c r="S254" s="116" t="s">
        <v>69</v>
      </c>
      <c r="T254" s="116" t="s">
        <v>70</v>
      </c>
    </row>
    <row r="255" spans="1:20" ht="15.75" thickBot="1" x14ac:dyDescent="0.3">
      <c r="A255" s="124"/>
      <c r="B255" s="95">
        <v>77381</v>
      </c>
      <c r="C255" s="128" t="s">
        <v>81</v>
      </c>
      <c r="D255" s="174">
        <v>44322</v>
      </c>
      <c r="E255" s="172"/>
      <c r="F255" s="128" t="s">
        <v>294</v>
      </c>
      <c r="G255" s="171" t="s">
        <v>295</v>
      </c>
      <c r="H255" s="172"/>
      <c r="I255" s="171" t="s">
        <v>368</v>
      </c>
      <c r="J255" s="172"/>
      <c r="K255" s="96">
        <v>0</v>
      </c>
      <c r="L255" s="97" t="s">
        <v>71</v>
      </c>
      <c r="M255" s="173">
        <v>25</v>
      </c>
      <c r="N255" s="172"/>
      <c r="O255" s="173">
        <v>25</v>
      </c>
      <c r="P255" s="172"/>
      <c r="Q255" s="161"/>
      <c r="R255" s="162"/>
      <c r="S255" s="41"/>
    </row>
    <row r="256" spans="1:20" ht="15.75" thickBot="1" x14ac:dyDescent="0.3">
      <c r="A256" s="61"/>
      <c r="B256" s="119"/>
      <c r="C256" s="119"/>
      <c r="D256" s="119"/>
      <c r="E256" s="120"/>
      <c r="F256" s="119"/>
      <c r="G256" s="119"/>
      <c r="H256" s="120"/>
      <c r="I256" s="119"/>
      <c r="J256" s="119"/>
      <c r="K256" s="121"/>
      <c r="L256" s="121"/>
      <c r="M256" s="121"/>
      <c r="N256" s="121"/>
      <c r="O256" s="121"/>
      <c r="P256" s="62">
        <f>SUM(O255:P255)</f>
        <v>25</v>
      </c>
      <c r="Q256" s="121"/>
      <c r="R256" s="107"/>
      <c r="S256" s="41"/>
    </row>
    <row r="257" spans="1:20" x14ac:dyDescent="0.25">
      <c r="A257" s="38"/>
      <c r="B257" s="39" t="s">
        <v>56</v>
      </c>
      <c r="C257" s="178" t="s">
        <v>551</v>
      </c>
      <c r="D257" s="183"/>
      <c r="E257" s="184" t="s">
        <v>57</v>
      </c>
      <c r="F257" s="183"/>
      <c r="G257" s="178" t="s">
        <v>552</v>
      </c>
      <c r="H257" s="183"/>
      <c r="I257" s="183"/>
      <c r="J257" s="183"/>
      <c r="K257" s="183"/>
      <c r="L257" s="183"/>
      <c r="M257" s="40"/>
      <c r="N257" s="184"/>
      <c r="O257" s="183"/>
      <c r="P257" s="183"/>
      <c r="Q257" s="185"/>
      <c r="R257" s="183"/>
      <c r="S257" s="41"/>
    </row>
    <row r="258" spans="1:20" x14ac:dyDescent="0.25">
      <c r="A258" s="23"/>
      <c r="B258" s="33" t="s">
        <v>58</v>
      </c>
      <c r="C258" s="33" t="s">
        <v>59</v>
      </c>
      <c r="D258" s="33" t="s">
        <v>60</v>
      </c>
      <c r="E258" s="24"/>
      <c r="F258" s="33" t="s">
        <v>61</v>
      </c>
      <c r="G258" s="33" t="s">
        <v>62</v>
      </c>
      <c r="H258" s="24"/>
      <c r="I258" s="199" t="s">
        <v>63</v>
      </c>
      <c r="J258" s="186"/>
      <c r="K258" s="35" t="s">
        <v>64</v>
      </c>
      <c r="L258" s="200" t="s">
        <v>65</v>
      </c>
      <c r="M258" s="186"/>
      <c r="N258" s="200" t="s">
        <v>66</v>
      </c>
      <c r="O258" s="186"/>
      <c r="P258" s="200" t="s">
        <v>67</v>
      </c>
      <c r="Q258" s="186"/>
      <c r="R258" s="107" t="s">
        <v>68</v>
      </c>
      <c r="S258" s="41"/>
    </row>
    <row r="259" spans="1:20" x14ac:dyDescent="0.25">
      <c r="A259" s="124"/>
      <c r="B259" s="95">
        <v>77377</v>
      </c>
      <c r="C259" s="128" t="s">
        <v>81</v>
      </c>
      <c r="D259" s="174">
        <v>44316</v>
      </c>
      <c r="E259" s="172"/>
      <c r="F259" s="128" t="s">
        <v>294</v>
      </c>
      <c r="G259" s="171" t="s">
        <v>295</v>
      </c>
      <c r="H259" s="172"/>
      <c r="I259" s="171" t="s">
        <v>553</v>
      </c>
      <c r="J259" s="172"/>
      <c r="K259" s="96">
        <v>0</v>
      </c>
      <c r="L259" s="97" t="s">
        <v>71</v>
      </c>
      <c r="M259" s="173">
        <v>39</v>
      </c>
      <c r="N259" s="172"/>
      <c r="O259" s="173">
        <v>39</v>
      </c>
      <c r="P259" s="172"/>
      <c r="Q259" s="182"/>
      <c r="R259" s="182"/>
      <c r="S259" s="41"/>
    </row>
    <row r="260" spans="1:20" x14ac:dyDescent="0.25">
      <c r="A260" s="124"/>
      <c r="B260" s="95">
        <v>77380</v>
      </c>
      <c r="C260" s="128" t="s">
        <v>81</v>
      </c>
      <c r="D260" s="174">
        <v>44316</v>
      </c>
      <c r="E260" s="172"/>
      <c r="F260" s="128" t="s">
        <v>294</v>
      </c>
      <c r="G260" s="171" t="s">
        <v>295</v>
      </c>
      <c r="H260" s="172"/>
      <c r="I260" s="171" t="s">
        <v>554</v>
      </c>
      <c r="J260" s="172"/>
      <c r="K260" s="96">
        <v>0</v>
      </c>
      <c r="L260" s="97" t="s">
        <v>71</v>
      </c>
      <c r="M260" s="173">
        <v>60</v>
      </c>
      <c r="N260" s="172"/>
      <c r="O260" s="173">
        <v>60</v>
      </c>
      <c r="P260" s="172"/>
      <c r="Q260" s="182"/>
      <c r="R260" s="182"/>
      <c r="S260" s="112"/>
    </row>
    <row r="261" spans="1:20" x14ac:dyDescent="0.25">
      <c r="A261" s="124"/>
      <c r="B261" s="95">
        <v>77784</v>
      </c>
      <c r="C261" s="128" t="s">
        <v>81</v>
      </c>
      <c r="D261" s="174">
        <v>44347</v>
      </c>
      <c r="E261" s="172"/>
      <c r="F261" s="128" t="s">
        <v>294</v>
      </c>
      <c r="G261" s="171" t="s">
        <v>297</v>
      </c>
      <c r="H261" s="172"/>
      <c r="I261" s="171" t="s">
        <v>555</v>
      </c>
      <c r="J261" s="172"/>
      <c r="K261" s="96">
        <v>0</v>
      </c>
      <c r="L261" s="97" t="s">
        <v>71</v>
      </c>
      <c r="M261" s="173">
        <v>234</v>
      </c>
      <c r="N261" s="172"/>
      <c r="O261" s="173">
        <v>234</v>
      </c>
      <c r="P261" s="172"/>
      <c r="Q261" s="182"/>
      <c r="R261" s="182"/>
      <c r="S261" s="112"/>
      <c r="T261" s="24"/>
    </row>
    <row r="262" spans="1:20" x14ac:dyDescent="0.25">
      <c r="A262" s="124"/>
      <c r="B262" s="95">
        <v>78125</v>
      </c>
      <c r="C262" s="128" t="s">
        <v>81</v>
      </c>
      <c r="D262" s="174">
        <v>44384</v>
      </c>
      <c r="E262" s="172"/>
      <c r="F262" s="128" t="s">
        <v>294</v>
      </c>
      <c r="G262" s="171" t="s">
        <v>556</v>
      </c>
      <c r="H262" s="172"/>
      <c r="I262" s="171" t="s">
        <v>557</v>
      </c>
      <c r="J262" s="172"/>
      <c r="K262" s="96">
        <v>0</v>
      </c>
      <c r="L262" s="97" t="s">
        <v>71</v>
      </c>
      <c r="M262" s="173">
        <v>351</v>
      </c>
      <c r="N262" s="172"/>
      <c r="O262" s="173">
        <v>351</v>
      </c>
      <c r="P262" s="172"/>
      <c r="Q262" s="147"/>
      <c r="R262" s="147"/>
      <c r="S262" s="112"/>
      <c r="T262" s="84"/>
    </row>
    <row r="263" spans="1:20" x14ac:dyDescent="0.25">
      <c r="A263" s="124"/>
      <c r="B263" s="95">
        <v>78653</v>
      </c>
      <c r="C263" s="128" t="s">
        <v>81</v>
      </c>
      <c r="D263" s="174">
        <v>44408</v>
      </c>
      <c r="E263" s="172"/>
      <c r="F263" s="128" t="s">
        <v>294</v>
      </c>
      <c r="G263" s="171" t="s">
        <v>307</v>
      </c>
      <c r="H263" s="172"/>
      <c r="I263" s="171" t="s">
        <v>558</v>
      </c>
      <c r="J263" s="172"/>
      <c r="K263" s="96">
        <v>0</v>
      </c>
      <c r="L263" s="97" t="s">
        <v>71</v>
      </c>
      <c r="M263" s="173">
        <v>351</v>
      </c>
      <c r="N263" s="172"/>
      <c r="O263" s="173">
        <v>351</v>
      </c>
      <c r="P263" s="172"/>
      <c r="Q263" s="147"/>
      <c r="R263" s="147"/>
      <c r="S263" s="112"/>
      <c r="T263" s="84"/>
    </row>
    <row r="264" spans="1:20" x14ac:dyDescent="0.25">
      <c r="A264" s="124"/>
      <c r="B264" s="95">
        <v>79058</v>
      </c>
      <c r="C264" s="128" t="s">
        <v>81</v>
      </c>
      <c r="D264" s="174">
        <v>44439</v>
      </c>
      <c r="E264" s="172"/>
      <c r="F264" s="128" t="s">
        <v>294</v>
      </c>
      <c r="G264" s="171" t="s">
        <v>309</v>
      </c>
      <c r="H264" s="172"/>
      <c r="I264" s="171" t="s">
        <v>559</v>
      </c>
      <c r="J264" s="172"/>
      <c r="K264" s="96">
        <v>0</v>
      </c>
      <c r="L264" s="97" t="s">
        <v>71</v>
      </c>
      <c r="M264" s="173">
        <v>331.5</v>
      </c>
      <c r="N264" s="172"/>
      <c r="O264" s="173">
        <v>331.5</v>
      </c>
      <c r="P264" s="172"/>
      <c r="Q264" s="147"/>
      <c r="R264" s="147"/>
      <c r="S264" s="112"/>
      <c r="T264" s="84"/>
    </row>
    <row r="265" spans="1:20" x14ac:dyDescent="0.25">
      <c r="A265" s="124"/>
      <c r="B265" s="95">
        <v>79606</v>
      </c>
      <c r="C265" s="128" t="s">
        <v>81</v>
      </c>
      <c r="D265" s="174">
        <v>44482</v>
      </c>
      <c r="E265" s="172"/>
      <c r="F265" s="128" t="s">
        <v>294</v>
      </c>
      <c r="G265" s="171" t="s">
        <v>312</v>
      </c>
      <c r="H265" s="172"/>
      <c r="I265" s="171" t="s">
        <v>560</v>
      </c>
      <c r="J265" s="172"/>
      <c r="K265" s="96">
        <v>0</v>
      </c>
      <c r="L265" s="97" t="s">
        <v>71</v>
      </c>
      <c r="M265" s="173">
        <v>214.5</v>
      </c>
      <c r="N265" s="172"/>
      <c r="O265" s="173">
        <v>214.5</v>
      </c>
      <c r="P265" s="172"/>
      <c r="Q265" s="147"/>
      <c r="R265" s="147"/>
      <c r="S265" s="112"/>
      <c r="T265" s="84"/>
    </row>
    <row r="266" spans="1:20" x14ac:dyDescent="0.25">
      <c r="A266" s="124"/>
      <c r="B266" s="95">
        <v>80055</v>
      </c>
      <c r="C266" s="128" t="s">
        <v>81</v>
      </c>
      <c r="D266" s="174">
        <v>44500</v>
      </c>
      <c r="E266" s="172"/>
      <c r="F266" s="128" t="s">
        <v>294</v>
      </c>
      <c r="G266" s="171" t="s">
        <v>561</v>
      </c>
      <c r="H266" s="172"/>
      <c r="I266" s="171" t="s">
        <v>562</v>
      </c>
      <c r="J266" s="172"/>
      <c r="K266" s="96">
        <v>0</v>
      </c>
      <c r="L266" s="97" t="s">
        <v>71</v>
      </c>
      <c r="M266" s="173">
        <v>214.5</v>
      </c>
      <c r="N266" s="172"/>
      <c r="O266" s="173">
        <v>214.5</v>
      </c>
      <c r="P266" s="172"/>
      <c r="Q266" s="147"/>
      <c r="R266" s="147"/>
      <c r="S266" s="112"/>
      <c r="T266" s="84"/>
    </row>
    <row r="267" spans="1:20" x14ac:dyDescent="0.25">
      <c r="A267" s="124"/>
      <c r="B267" s="95">
        <v>80461</v>
      </c>
      <c r="C267" s="128" t="s">
        <v>81</v>
      </c>
      <c r="D267" s="174">
        <v>44530</v>
      </c>
      <c r="E267" s="172"/>
      <c r="F267" s="128" t="s">
        <v>294</v>
      </c>
      <c r="G267" s="171" t="s">
        <v>318</v>
      </c>
      <c r="H267" s="172"/>
      <c r="I267" s="171" t="s">
        <v>563</v>
      </c>
      <c r="J267" s="172"/>
      <c r="K267" s="96">
        <v>0</v>
      </c>
      <c r="L267" s="97" t="s">
        <v>71</v>
      </c>
      <c r="M267" s="173">
        <v>351</v>
      </c>
      <c r="N267" s="172"/>
      <c r="O267" s="173">
        <v>351</v>
      </c>
      <c r="P267" s="172"/>
      <c r="Q267" s="147"/>
      <c r="R267" s="147"/>
      <c r="S267" s="112"/>
      <c r="T267" s="84"/>
    </row>
    <row r="268" spans="1:20" x14ac:dyDescent="0.25">
      <c r="A268" s="124"/>
      <c r="B268" s="95">
        <v>80817</v>
      </c>
      <c r="C268" s="128" t="s">
        <v>81</v>
      </c>
      <c r="D268" s="174">
        <v>44561</v>
      </c>
      <c r="E268" s="172"/>
      <c r="F268" s="128" t="s">
        <v>294</v>
      </c>
      <c r="G268" s="171" t="s">
        <v>322</v>
      </c>
      <c r="H268" s="172"/>
      <c r="I268" s="171" t="s">
        <v>564</v>
      </c>
      <c r="J268" s="172"/>
      <c r="K268" s="96">
        <v>0</v>
      </c>
      <c r="L268" s="97" t="s">
        <v>71</v>
      </c>
      <c r="M268" s="173">
        <v>312</v>
      </c>
      <c r="N268" s="172"/>
      <c r="O268" s="173">
        <v>312</v>
      </c>
      <c r="P268" s="172"/>
      <c r="Q268" s="147"/>
      <c r="R268" s="147"/>
      <c r="S268" s="112"/>
      <c r="T268" s="84"/>
    </row>
    <row r="269" spans="1:20" x14ac:dyDescent="0.25">
      <c r="A269" s="124"/>
      <c r="B269" s="95">
        <v>81217</v>
      </c>
      <c r="C269" s="128" t="s">
        <v>81</v>
      </c>
      <c r="D269" s="174">
        <v>44592</v>
      </c>
      <c r="E269" s="172"/>
      <c r="F269" s="128" t="s">
        <v>294</v>
      </c>
      <c r="G269" s="171" t="s">
        <v>325</v>
      </c>
      <c r="H269" s="172"/>
      <c r="I269" s="171" t="s">
        <v>565</v>
      </c>
      <c r="J269" s="172"/>
      <c r="K269" s="96">
        <v>0</v>
      </c>
      <c r="L269" s="97" t="s">
        <v>71</v>
      </c>
      <c r="M269" s="173">
        <v>312</v>
      </c>
      <c r="N269" s="172"/>
      <c r="O269" s="173">
        <v>312</v>
      </c>
      <c r="P269" s="172"/>
      <c r="Q269" s="147"/>
      <c r="R269" s="147"/>
      <c r="S269" s="112"/>
      <c r="T269" s="84"/>
    </row>
    <row r="270" spans="1:20" x14ac:dyDescent="0.25">
      <c r="A270" s="124"/>
      <c r="B270" s="95">
        <v>81736</v>
      </c>
      <c r="C270" s="128" t="s">
        <v>81</v>
      </c>
      <c r="D270" s="174">
        <v>44620</v>
      </c>
      <c r="E270" s="172"/>
      <c r="F270" s="128" t="s">
        <v>294</v>
      </c>
      <c r="G270" s="171" t="s">
        <v>328</v>
      </c>
      <c r="H270" s="172"/>
      <c r="I270" s="171" t="s">
        <v>566</v>
      </c>
      <c r="J270" s="172"/>
      <c r="K270" s="96">
        <v>0</v>
      </c>
      <c r="L270" s="97" t="s">
        <v>71</v>
      </c>
      <c r="M270" s="173">
        <v>312</v>
      </c>
      <c r="N270" s="172"/>
      <c r="O270" s="173">
        <v>312</v>
      </c>
      <c r="P270" s="172"/>
      <c r="Q270" s="147"/>
      <c r="R270" s="147"/>
      <c r="S270" s="112"/>
      <c r="T270" s="84"/>
    </row>
    <row r="271" spans="1:20" ht="15.75" thickBot="1" x14ac:dyDescent="0.3">
      <c r="A271" s="124"/>
      <c r="B271" s="95">
        <v>82064</v>
      </c>
      <c r="C271" s="128" t="s">
        <v>81</v>
      </c>
      <c r="D271" s="174">
        <v>44651</v>
      </c>
      <c r="E271" s="172"/>
      <c r="F271" s="128" t="s">
        <v>294</v>
      </c>
      <c r="G271" s="171" t="s">
        <v>331</v>
      </c>
      <c r="H271" s="172"/>
      <c r="I271" s="171" t="s">
        <v>567</v>
      </c>
      <c r="J271" s="172"/>
      <c r="K271" s="96">
        <v>0</v>
      </c>
      <c r="L271" s="97" t="s">
        <v>71</v>
      </c>
      <c r="M271" s="173">
        <v>370.5</v>
      </c>
      <c r="N271" s="172"/>
      <c r="O271" s="173">
        <v>370.5</v>
      </c>
      <c r="P271" s="172"/>
      <c r="Q271" s="147"/>
      <c r="R271" s="147"/>
      <c r="S271" s="112"/>
      <c r="T271" s="84"/>
    </row>
    <row r="272" spans="1:20" ht="15.75" thickBot="1" x14ac:dyDescent="0.3">
      <c r="A272" s="61"/>
      <c r="B272" s="33"/>
      <c r="C272" s="33"/>
      <c r="D272" s="33"/>
      <c r="E272" s="24"/>
      <c r="F272" s="33"/>
      <c r="G272" s="33"/>
      <c r="H272" s="24"/>
      <c r="I272" s="33"/>
      <c r="J272" s="33"/>
      <c r="K272" s="35"/>
      <c r="L272" s="35"/>
      <c r="M272" s="35"/>
      <c r="N272" s="35"/>
      <c r="O272" s="35"/>
      <c r="P272" s="62">
        <f>SUM(O259:P271)</f>
        <v>3453</v>
      </c>
      <c r="Q272" s="35"/>
      <c r="R272" s="107"/>
      <c r="S272" s="41"/>
    </row>
    <row r="273" spans="1:20" x14ac:dyDescent="0.25">
      <c r="A273" s="82"/>
      <c r="B273" s="90" t="s">
        <v>56</v>
      </c>
      <c r="C273" s="175" t="s">
        <v>435</v>
      </c>
      <c r="D273" s="176"/>
      <c r="E273" s="177" t="s">
        <v>57</v>
      </c>
      <c r="F273" s="176"/>
      <c r="G273" s="175" t="s">
        <v>436</v>
      </c>
      <c r="H273" s="176"/>
      <c r="I273" s="176"/>
      <c r="J273" s="176"/>
      <c r="K273" s="176"/>
      <c r="L273" s="176"/>
      <c r="M273" s="82"/>
      <c r="N273" s="91"/>
      <c r="O273" s="92"/>
      <c r="P273" s="92"/>
      <c r="Q273" s="93"/>
      <c r="R273" s="92"/>
      <c r="S273" s="113"/>
      <c r="T273" s="113"/>
    </row>
    <row r="274" spans="1:20" x14ac:dyDescent="0.25">
      <c r="A274" s="79"/>
      <c r="B274" s="80" t="s">
        <v>58</v>
      </c>
      <c r="C274" s="80" t="s">
        <v>59</v>
      </c>
      <c r="D274" s="80" t="s">
        <v>60</v>
      </c>
      <c r="E274" s="79"/>
      <c r="F274" s="80" t="s">
        <v>61</v>
      </c>
      <c r="G274" s="80" t="s">
        <v>62</v>
      </c>
      <c r="H274" s="79"/>
      <c r="I274" s="179" t="s">
        <v>63</v>
      </c>
      <c r="J274" s="180"/>
      <c r="K274" s="81" t="s">
        <v>64</v>
      </c>
      <c r="L274" s="181" t="s">
        <v>65</v>
      </c>
      <c r="M274" s="180"/>
      <c r="N274" s="181" t="s">
        <v>66</v>
      </c>
      <c r="O274" s="180"/>
      <c r="P274" s="181" t="s">
        <v>67</v>
      </c>
      <c r="Q274" s="180"/>
      <c r="R274" s="81" t="s">
        <v>68</v>
      </c>
      <c r="S274" s="80"/>
      <c r="T274" s="80"/>
    </row>
    <row r="275" spans="1:20" ht="15.75" thickBot="1" x14ac:dyDescent="0.3">
      <c r="A275" s="124"/>
      <c r="B275" s="95">
        <v>77379</v>
      </c>
      <c r="C275" s="128" t="s">
        <v>81</v>
      </c>
      <c r="D275" s="174">
        <v>44316</v>
      </c>
      <c r="E275" s="172"/>
      <c r="F275" s="128" t="s">
        <v>294</v>
      </c>
      <c r="G275" s="171" t="s">
        <v>295</v>
      </c>
      <c r="H275" s="172"/>
      <c r="I275" s="171" t="s">
        <v>296</v>
      </c>
      <c r="J275" s="172"/>
      <c r="K275" s="96">
        <v>0</v>
      </c>
      <c r="L275" s="97" t="s">
        <v>71</v>
      </c>
      <c r="M275" s="173">
        <v>115</v>
      </c>
      <c r="N275" s="172"/>
      <c r="O275" s="173">
        <v>115</v>
      </c>
      <c r="P275" s="172"/>
      <c r="Q275" s="85"/>
      <c r="R275" s="107"/>
      <c r="S275" s="41"/>
    </row>
    <row r="276" spans="1:20" ht="15.75" thickBot="1" x14ac:dyDescent="0.3">
      <c r="A276" s="61"/>
      <c r="B276" s="83"/>
      <c r="C276" s="83"/>
      <c r="D276" s="83"/>
      <c r="E276" s="84"/>
      <c r="F276" s="83"/>
      <c r="G276" s="83"/>
      <c r="H276" s="84"/>
      <c r="I276" s="83"/>
      <c r="J276" s="83"/>
      <c r="K276" s="85"/>
      <c r="L276" s="85"/>
      <c r="M276" s="85"/>
      <c r="N276" s="85"/>
      <c r="O276" s="85"/>
      <c r="P276" s="62">
        <f>SUM(O275:P275)</f>
        <v>115</v>
      </c>
      <c r="Q276" s="85"/>
      <c r="R276" s="107"/>
      <c r="S276" s="41"/>
    </row>
    <row r="277" spans="1:20" ht="15.75" thickBot="1" x14ac:dyDescent="0.3">
      <c r="A277" s="63"/>
      <c r="B277" s="64"/>
      <c r="C277" s="64"/>
      <c r="D277" s="64"/>
      <c r="E277" s="26"/>
      <c r="F277" s="64"/>
      <c r="G277" s="64"/>
      <c r="H277" s="26"/>
      <c r="I277" s="64"/>
      <c r="J277" s="64"/>
      <c r="K277" s="65"/>
      <c r="L277" s="65"/>
      <c r="M277" s="65"/>
      <c r="N277" s="65"/>
      <c r="O277" s="65"/>
      <c r="P277" s="159">
        <f>P252+P272+P276+P256</f>
        <v>10246</v>
      </c>
      <c r="Q277" s="160"/>
      <c r="R277" s="65"/>
      <c r="S277" s="41"/>
    </row>
    <row r="278" spans="1:20" ht="15.75" thickBot="1" x14ac:dyDescent="0.3">
      <c r="A278" s="66" t="s">
        <v>577</v>
      </c>
      <c r="B278" s="67"/>
      <c r="C278" s="67"/>
      <c r="D278" s="67"/>
      <c r="E278" s="68"/>
      <c r="F278" s="67"/>
      <c r="G278" s="67"/>
      <c r="H278" s="68"/>
      <c r="I278" s="67"/>
      <c r="J278" s="67"/>
      <c r="K278" s="69"/>
      <c r="L278" s="69"/>
      <c r="M278" s="69"/>
      <c r="N278" s="69"/>
      <c r="O278" s="69"/>
      <c r="P278" s="69"/>
      <c r="Q278" s="69"/>
      <c r="R278" s="69"/>
      <c r="S278" s="41"/>
    </row>
    <row r="279" spans="1:20" x14ac:dyDescent="0.25">
      <c r="A279" s="11"/>
      <c r="B279" s="12" t="s">
        <v>56</v>
      </c>
      <c r="C279" s="195" t="s">
        <v>238</v>
      </c>
      <c r="D279" s="196"/>
      <c r="E279" s="197" t="s">
        <v>57</v>
      </c>
      <c r="F279" s="196"/>
      <c r="G279" s="195" t="s">
        <v>239</v>
      </c>
      <c r="H279" s="196"/>
      <c r="I279" s="196"/>
      <c r="J279" s="196"/>
      <c r="K279" s="196"/>
      <c r="L279" s="196"/>
      <c r="M279" s="14"/>
      <c r="N279" s="197"/>
      <c r="O279" s="196"/>
      <c r="P279" s="196"/>
      <c r="Q279" s="198"/>
      <c r="R279" s="196"/>
      <c r="S279" s="41"/>
    </row>
    <row r="280" spans="1:20" x14ac:dyDescent="0.25">
      <c r="A280" s="23"/>
      <c r="B280" s="33" t="s">
        <v>58</v>
      </c>
      <c r="C280" s="33" t="s">
        <v>59</v>
      </c>
      <c r="D280" s="33" t="s">
        <v>60</v>
      </c>
      <c r="E280" s="24"/>
      <c r="F280" s="33" t="s">
        <v>61</v>
      </c>
      <c r="G280" s="33" t="s">
        <v>62</v>
      </c>
      <c r="H280" s="24"/>
      <c r="I280" s="199" t="s">
        <v>63</v>
      </c>
      <c r="J280" s="186"/>
      <c r="K280" s="35" t="s">
        <v>64</v>
      </c>
      <c r="L280" s="200" t="s">
        <v>65</v>
      </c>
      <c r="M280" s="186"/>
      <c r="N280" s="200" t="s">
        <v>66</v>
      </c>
      <c r="O280" s="186"/>
      <c r="P280" s="200" t="s">
        <v>67</v>
      </c>
      <c r="Q280" s="186"/>
      <c r="R280" s="107" t="s">
        <v>68</v>
      </c>
      <c r="S280" s="41"/>
    </row>
    <row r="281" spans="1:20" x14ac:dyDescent="0.25">
      <c r="A281" s="124"/>
      <c r="B281" s="95">
        <v>77457</v>
      </c>
      <c r="C281" s="128" t="s">
        <v>117</v>
      </c>
      <c r="D281" s="174">
        <v>44287</v>
      </c>
      <c r="E281" s="172"/>
      <c r="F281" s="128" t="s">
        <v>238</v>
      </c>
      <c r="G281" s="171" t="s">
        <v>240</v>
      </c>
      <c r="H281" s="172"/>
      <c r="I281" s="171" t="s">
        <v>241</v>
      </c>
      <c r="J281" s="172"/>
      <c r="K281" s="96">
        <v>0</v>
      </c>
      <c r="L281" s="97" t="s">
        <v>78</v>
      </c>
      <c r="M281" s="173">
        <v>112.97</v>
      </c>
      <c r="N281" s="172"/>
      <c r="O281" s="172"/>
      <c r="P281" s="172"/>
      <c r="Q281" s="173">
        <v>112.97</v>
      </c>
      <c r="R281" s="172"/>
      <c r="S281" s="41"/>
    </row>
    <row r="282" spans="1:20" x14ac:dyDescent="0.25">
      <c r="A282" s="124"/>
      <c r="B282" s="95">
        <v>77462</v>
      </c>
      <c r="C282" s="128" t="s">
        <v>234</v>
      </c>
      <c r="D282" s="174">
        <v>44287</v>
      </c>
      <c r="E282" s="172"/>
      <c r="F282" s="128" t="s">
        <v>238</v>
      </c>
      <c r="G282" s="171" t="s">
        <v>242</v>
      </c>
      <c r="H282" s="172"/>
      <c r="I282" s="171" t="s">
        <v>243</v>
      </c>
      <c r="J282" s="172"/>
      <c r="K282" s="96">
        <v>0</v>
      </c>
      <c r="L282" s="97" t="s">
        <v>78</v>
      </c>
      <c r="M282" s="173">
        <v>165.53</v>
      </c>
      <c r="N282" s="172"/>
      <c r="O282" s="173">
        <v>165.53</v>
      </c>
      <c r="P282" s="172"/>
      <c r="Q282" s="172"/>
      <c r="R282" s="172"/>
      <c r="S282" s="41"/>
    </row>
    <row r="283" spans="1:20" x14ac:dyDescent="0.25">
      <c r="A283" s="124"/>
      <c r="B283" s="95">
        <v>77685</v>
      </c>
      <c r="C283" s="128" t="s">
        <v>81</v>
      </c>
      <c r="D283" s="174">
        <v>44293</v>
      </c>
      <c r="E283" s="172"/>
      <c r="F283" s="128" t="s">
        <v>244</v>
      </c>
      <c r="G283" s="171" t="s">
        <v>83</v>
      </c>
      <c r="H283" s="172"/>
      <c r="I283" s="171" t="s">
        <v>245</v>
      </c>
      <c r="J283" s="172"/>
      <c r="K283" s="96">
        <v>0</v>
      </c>
      <c r="L283" s="97" t="s">
        <v>71</v>
      </c>
      <c r="M283" s="173">
        <v>57.45</v>
      </c>
      <c r="N283" s="172"/>
      <c r="O283" s="173">
        <v>57.45</v>
      </c>
      <c r="P283" s="172"/>
      <c r="Q283" s="172"/>
      <c r="R283" s="172"/>
      <c r="S283" s="41"/>
    </row>
    <row r="284" spans="1:20" x14ac:dyDescent="0.25">
      <c r="A284" s="124"/>
      <c r="B284" s="95">
        <v>77872</v>
      </c>
      <c r="C284" s="128" t="s">
        <v>81</v>
      </c>
      <c r="D284" s="174">
        <v>44298</v>
      </c>
      <c r="E284" s="172"/>
      <c r="F284" s="128" t="s">
        <v>244</v>
      </c>
      <c r="G284" s="171" t="s">
        <v>83</v>
      </c>
      <c r="H284" s="172"/>
      <c r="I284" s="171" t="s">
        <v>246</v>
      </c>
      <c r="J284" s="172"/>
      <c r="K284" s="96">
        <v>0</v>
      </c>
      <c r="L284" s="97" t="s">
        <v>247</v>
      </c>
      <c r="M284" s="173">
        <v>44.38</v>
      </c>
      <c r="N284" s="172"/>
      <c r="O284" s="173">
        <v>44.38</v>
      </c>
      <c r="P284" s="172"/>
      <c r="Q284" s="172"/>
      <c r="R284" s="172"/>
      <c r="S284" s="41"/>
    </row>
    <row r="285" spans="1:20" x14ac:dyDescent="0.25">
      <c r="A285" s="124"/>
      <c r="B285" s="95">
        <v>77893</v>
      </c>
      <c r="C285" s="128" t="s">
        <v>81</v>
      </c>
      <c r="D285" s="174">
        <v>44322</v>
      </c>
      <c r="E285" s="172"/>
      <c r="F285" s="128" t="s">
        <v>244</v>
      </c>
      <c r="G285" s="171" t="s">
        <v>83</v>
      </c>
      <c r="H285" s="172"/>
      <c r="I285" s="171" t="s">
        <v>248</v>
      </c>
      <c r="J285" s="172"/>
      <c r="K285" s="96">
        <v>0</v>
      </c>
      <c r="L285" s="97" t="s">
        <v>71</v>
      </c>
      <c r="M285" s="173">
        <v>55.54</v>
      </c>
      <c r="N285" s="172"/>
      <c r="O285" s="173">
        <v>55.54</v>
      </c>
      <c r="P285" s="172"/>
      <c r="Q285" s="172"/>
      <c r="R285" s="172"/>
      <c r="S285" s="41"/>
    </row>
    <row r="286" spans="1:20" x14ac:dyDescent="0.25">
      <c r="A286" s="124"/>
      <c r="B286" s="95">
        <v>78391</v>
      </c>
      <c r="C286" s="128" t="s">
        <v>81</v>
      </c>
      <c r="D286" s="174">
        <v>44350</v>
      </c>
      <c r="E286" s="172"/>
      <c r="F286" s="128" t="s">
        <v>244</v>
      </c>
      <c r="G286" s="171" t="s">
        <v>83</v>
      </c>
      <c r="H286" s="172"/>
      <c r="I286" s="171" t="s">
        <v>249</v>
      </c>
      <c r="J286" s="172"/>
      <c r="K286" s="96">
        <v>0</v>
      </c>
      <c r="L286" s="97" t="s">
        <v>71</v>
      </c>
      <c r="M286" s="173">
        <v>57.4</v>
      </c>
      <c r="N286" s="172"/>
      <c r="O286" s="173">
        <v>57.4</v>
      </c>
      <c r="P286" s="172"/>
      <c r="Q286" s="172"/>
      <c r="R286" s="172"/>
      <c r="S286" s="41"/>
    </row>
    <row r="287" spans="1:20" x14ac:dyDescent="0.25">
      <c r="A287" s="124"/>
      <c r="B287" s="95">
        <v>78853</v>
      </c>
      <c r="C287" s="128" t="s">
        <v>81</v>
      </c>
      <c r="D287" s="174">
        <v>44362</v>
      </c>
      <c r="E287" s="172"/>
      <c r="F287" s="128" t="s">
        <v>244</v>
      </c>
      <c r="G287" s="171" t="s">
        <v>83</v>
      </c>
      <c r="H287" s="172"/>
      <c r="I287" s="171" t="s">
        <v>250</v>
      </c>
      <c r="J287" s="172"/>
      <c r="K287" s="96">
        <v>0</v>
      </c>
      <c r="L287" s="97" t="s">
        <v>247</v>
      </c>
      <c r="M287" s="173">
        <v>38.96</v>
      </c>
      <c r="N287" s="172"/>
      <c r="O287" s="173">
        <v>38.96</v>
      </c>
      <c r="P287" s="172"/>
      <c r="Q287" s="172"/>
      <c r="R287" s="172"/>
      <c r="S287" s="41"/>
    </row>
    <row r="288" spans="1:20" x14ac:dyDescent="0.25">
      <c r="A288" s="124"/>
      <c r="B288" s="95">
        <v>78854</v>
      </c>
      <c r="C288" s="128" t="s">
        <v>81</v>
      </c>
      <c r="D288" s="174">
        <v>44362</v>
      </c>
      <c r="E288" s="172"/>
      <c r="F288" s="128" t="s">
        <v>244</v>
      </c>
      <c r="G288" s="171" t="s">
        <v>83</v>
      </c>
      <c r="H288" s="172"/>
      <c r="I288" s="171" t="s">
        <v>251</v>
      </c>
      <c r="J288" s="172"/>
      <c r="K288" s="96">
        <v>0</v>
      </c>
      <c r="L288" s="97" t="s">
        <v>247</v>
      </c>
      <c r="M288" s="173">
        <v>37.28</v>
      </c>
      <c r="N288" s="172"/>
      <c r="O288" s="173">
        <v>37.28</v>
      </c>
      <c r="P288" s="172"/>
      <c r="Q288" s="172"/>
      <c r="R288" s="172"/>
      <c r="S288" s="41"/>
    </row>
    <row r="289" spans="1:19" x14ac:dyDescent="0.25">
      <c r="A289" s="124"/>
      <c r="B289" s="95">
        <v>78867</v>
      </c>
      <c r="C289" s="128" t="s">
        <v>81</v>
      </c>
      <c r="D289" s="174">
        <v>44384</v>
      </c>
      <c r="E289" s="172"/>
      <c r="F289" s="128" t="s">
        <v>244</v>
      </c>
      <c r="G289" s="171" t="s">
        <v>83</v>
      </c>
      <c r="H289" s="172"/>
      <c r="I289" s="171" t="s">
        <v>252</v>
      </c>
      <c r="J289" s="172"/>
      <c r="K289" s="96">
        <v>0</v>
      </c>
      <c r="L289" s="97" t="s">
        <v>71</v>
      </c>
      <c r="M289" s="173">
        <v>55.54</v>
      </c>
      <c r="N289" s="172"/>
      <c r="O289" s="173">
        <v>55.54</v>
      </c>
      <c r="P289" s="172"/>
      <c r="Q289" s="172"/>
      <c r="R289" s="172"/>
      <c r="S289" s="41"/>
    </row>
    <row r="290" spans="1:19" x14ac:dyDescent="0.25">
      <c r="A290" s="124"/>
      <c r="B290" s="95">
        <v>79255</v>
      </c>
      <c r="C290" s="128" t="s">
        <v>81</v>
      </c>
      <c r="D290" s="174">
        <v>44391</v>
      </c>
      <c r="E290" s="172"/>
      <c r="F290" s="128" t="s">
        <v>244</v>
      </c>
      <c r="G290" s="171" t="s">
        <v>83</v>
      </c>
      <c r="H290" s="172"/>
      <c r="I290" s="171" t="s">
        <v>253</v>
      </c>
      <c r="J290" s="172"/>
      <c r="K290" s="96">
        <v>0</v>
      </c>
      <c r="L290" s="97" t="s">
        <v>247</v>
      </c>
      <c r="M290" s="173">
        <v>34.14</v>
      </c>
      <c r="N290" s="172"/>
      <c r="O290" s="173">
        <v>34.14</v>
      </c>
      <c r="P290" s="172"/>
      <c r="Q290" s="172"/>
      <c r="R290" s="172"/>
      <c r="S290" s="41"/>
    </row>
    <row r="291" spans="1:19" x14ac:dyDescent="0.25">
      <c r="A291" s="124"/>
      <c r="B291" s="95">
        <v>79280</v>
      </c>
      <c r="C291" s="128" t="s">
        <v>81</v>
      </c>
      <c r="D291" s="174">
        <v>44419</v>
      </c>
      <c r="E291" s="172"/>
      <c r="F291" s="128" t="s">
        <v>244</v>
      </c>
      <c r="G291" s="171" t="s">
        <v>83</v>
      </c>
      <c r="H291" s="172"/>
      <c r="I291" s="171" t="s">
        <v>254</v>
      </c>
      <c r="J291" s="172"/>
      <c r="K291" s="96">
        <v>0</v>
      </c>
      <c r="L291" s="97" t="s">
        <v>71</v>
      </c>
      <c r="M291" s="173">
        <v>57.410000000000004</v>
      </c>
      <c r="N291" s="172"/>
      <c r="O291" s="173">
        <v>57.410000000000004</v>
      </c>
      <c r="P291" s="172"/>
      <c r="Q291" s="172"/>
      <c r="R291" s="172"/>
      <c r="S291" s="41"/>
    </row>
    <row r="292" spans="1:19" x14ac:dyDescent="0.25">
      <c r="A292" s="124"/>
      <c r="B292" s="95">
        <v>79787</v>
      </c>
      <c r="C292" s="128" t="s">
        <v>81</v>
      </c>
      <c r="D292" s="174">
        <v>44421</v>
      </c>
      <c r="E292" s="172"/>
      <c r="F292" s="128" t="s">
        <v>244</v>
      </c>
      <c r="G292" s="171" t="s">
        <v>83</v>
      </c>
      <c r="H292" s="172"/>
      <c r="I292" s="171" t="s">
        <v>256</v>
      </c>
      <c r="J292" s="172"/>
      <c r="K292" s="96">
        <v>0</v>
      </c>
      <c r="L292" s="97" t="s">
        <v>247</v>
      </c>
      <c r="M292" s="173">
        <v>34.880000000000003</v>
      </c>
      <c r="N292" s="172"/>
      <c r="O292" s="173">
        <v>34.880000000000003</v>
      </c>
      <c r="P292" s="172"/>
      <c r="Q292" s="172"/>
      <c r="R292" s="172"/>
      <c r="S292" s="41"/>
    </row>
    <row r="293" spans="1:19" x14ac:dyDescent="0.25">
      <c r="A293" s="124"/>
      <c r="B293" s="95">
        <v>79804</v>
      </c>
      <c r="C293" s="128" t="s">
        <v>81</v>
      </c>
      <c r="D293" s="174">
        <v>44444</v>
      </c>
      <c r="E293" s="172"/>
      <c r="F293" s="128" t="s">
        <v>244</v>
      </c>
      <c r="G293" s="171" t="s">
        <v>83</v>
      </c>
      <c r="H293" s="172"/>
      <c r="I293" s="171" t="s">
        <v>257</v>
      </c>
      <c r="J293" s="172"/>
      <c r="K293" s="96">
        <v>0</v>
      </c>
      <c r="L293" s="97" t="s">
        <v>71</v>
      </c>
      <c r="M293" s="173">
        <v>57.4</v>
      </c>
      <c r="N293" s="172"/>
      <c r="O293" s="173">
        <v>57.4</v>
      </c>
      <c r="P293" s="172"/>
      <c r="Q293" s="172"/>
      <c r="R293" s="172"/>
      <c r="S293" s="41"/>
    </row>
    <row r="294" spans="1:19" x14ac:dyDescent="0.25">
      <c r="A294" s="124"/>
      <c r="B294" s="95">
        <v>80263</v>
      </c>
      <c r="C294" s="128" t="s">
        <v>81</v>
      </c>
      <c r="D294" s="174">
        <v>44454</v>
      </c>
      <c r="E294" s="172"/>
      <c r="F294" s="128" t="s">
        <v>244</v>
      </c>
      <c r="G294" s="171" t="s">
        <v>83</v>
      </c>
      <c r="H294" s="172"/>
      <c r="I294" s="171" t="s">
        <v>258</v>
      </c>
      <c r="J294" s="172"/>
      <c r="K294" s="96">
        <v>0</v>
      </c>
      <c r="L294" s="97" t="s">
        <v>247</v>
      </c>
      <c r="M294" s="173">
        <v>38.339999999999996</v>
      </c>
      <c r="N294" s="172"/>
      <c r="O294" s="173">
        <v>38.339999999999996</v>
      </c>
      <c r="P294" s="172"/>
      <c r="Q294" s="172"/>
      <c r="R294" s="172"/>
      <c r="S294" s="41"/>
    </row>
    <row r="295" spans="1:19" x14ac:dyDescent="0.25">
      <c r="A295" s="124"/>
      <c r="B295" s="95">
        <v>80272</v>
      </c>
      <c r="C295" s="128" t="s">
        <v>81</v>
      </c>
      <c r="D295" s="174">
        <v>44474</v>
      </c>
      <c r="E295" s="172"/>
      <c r="F295" s="128" t="s">
        <v>244</v>
      </c>
      <c r="G295" s="171" t="s">
        <v>83</v>
      </c>
      <c r="H295" s="172"/>
      <c r="I295" s="171" t="s">
        <v>259</v>
      </c>
      <c r="J295" s="172"/>
      <c r="K295" s="96">
        <v>0</v>
      </c>
      <c r="L295" s="97" t="s">
        <v>247</v>
      </c>
      <c r="M295" s="173">
        <v>52.9</v>
      </c>
      <c r="N295" s="172"/>
      <c r="O295" s="173">
        <v>52.9</v>
      </c>
      <c r="P295" s="172"/>
      <c r="Q295" s="172"/>
      <c r="R295" s="172"/>
      <c r="S295" s="41"/>
    </row>
    <row r="296" spans="1:19" x14ac:dyDescent="0.25">
      <c r="A296" s="124"/>
      <c r="B296" s="95">
        <v>80543</v>
      </c>
      <c r="C296" s="128" t="s">
        <v>81</v>
      </c>
      <c r="D296" s="174">
        <v>44503</v>
      </c>
      <c r="E296" s="172"/>
      <c r="F296" s="128" t="s">
        <v>244</v>
      </c>
      <c r="G296" s="171" t="s">
        <v>83</v>
      </c>
      <c r="H296" s="172"/>
      <c r="I296" s="171" t="s">
        <v>260</v>
      </c>
      <c r="J296" s="172"/>
      <c r="K296" s="96">
        <v>0</v>
      </c>
      <c r="L296" s="97" t="s">
        <v>247</v>
      </c>
      <c r="M296" s="173">
        <v>55</v>
      </c>
      <c r="N296" s="172"/>
      <c r="O296" s="173">
        <v>55</v>
      </c>
      <c r="P296" s="172"/>
      <c r="Q296" s="172"/>
      <c r="R296" s="172"/>
      <c r="S296" s="41"/>
    </row>
    <row r="297" spans="1:19" x14ac:dyDescent="0.25">
      <c r="A297" s="124"/>
      <c r="B297" s="95">
        <v>80969</v>
      </c>
      <c r="C297" s="128" t="s">
        <v>81</v>
      </c>
      <c r="D297" s="174">
        <v>44533</v>
      </c>
      <c r="E297" s="172"/>
      <c r="F297" s="128" t="s">
        <v>244</v>
      </c>
      <c r="G297" s="171" t="s">
        <v>83</v>
      </c>
      <c r="H297" s="172"/>
      <c r="I297" s="171" t="s">
        <v>261</v>
      </c>
      <c r="J297" s="172"/>
      <c r="K297" s="96">
        <v>0</v>
      </c>
      <c r="L297" s="97" t="s">
        <v>247</v>
      </c>
      <c r="M297" s="173">
        <v>55.429999999999993</v>
      </c>
      <c r="N297" s="172"/>
      <c r="O297" s="173">
        <v>55.429999999999993</v>
      </c>
      <c r="P297" s="172"/>
      <c r="Q297" s="172"/>
      <c r="R297" s="172"/>
      <c r="S297" s="41"/>
    </row>
    <row r="298" spans="1:19" x14ac:dyDescent="0.25">
      <c r="A298" s="124"/>
      <c r="B298" s="95">
        <v>80982</v>
      </c>
      <c r="C298" s="128" t="s">
        <v>81</v>
      </c>
      <c r="D298" s="174">
        <v>44513</v>
      </c>
      <c r="E298" s="172"/>
      <c r="F298" s="128" t="s">
        <v>244</v>
      </c>
      <c r="G298" s="171" t="s">
        <v>83</v>
      </c>
      <c r="H298" s="172"/>
      <c r="I298" s="171" t="s">
        <v>262</v>
      </c>
      <c r="J298" s="172"/>
      <c r="K298" s="96">
        <v>0</v>
      </c>
      <c r="L298" s="97" t="s">
        <v>247</v>
      </c>
      <c r="M298" s="173">
        <v>42.08</v>
      </c>
      <c r="N298" s="172"/>
      <c r="O298" s="173">
        <v>42.08</v>
      </c>
      <c r="P298" s="172"/>
      <c r="Q298" s="172"/>
      <c r="R298" s="172"/>
      <c r="S298" s="41"/>
    </row>
    <row r="299" spans="1:19" x14ac:dyDescent="0.25">
      <c r="A299" s="124"/>
      <c r="B299" s="95">
        <v>80983</v>
      </c>
      <c r="C299" s="128" t="s">
        <v>81</v>
      </c>
      <c r="D299" s="174">
        <v>44513</v>
      </c>
      <c r="E299" s="172"/>
      <c r="F299" s="128" t="s">
        <v>244</v>
      </c>
      <c r="G299" s="171" t="s">
        <v>83</v>
      </c>
      <c r="H299" s="172"/>
      <c r="I299" s="171" t="s">
        <v>263</v>
      </c>
      <c r="J299" s="172"/>
      <c r="K299" s="96">
        <v>0</v>
      </c>
      <c r="L299" s="97" t="s">
        <v>247</v>
      </c>
      <c r="M299" s="173">
        <v>42.510000000000005</v>
      </c>
      <c r="N299" s="172"/>
      <c r="O299" s="173">
        <v>42.510000000000005</v>
      </c>
      <c r="P299" s="172"/>
      <c r="Q299" s="172"/>
      <c r="R299" s="172"/>
      <c r="S299" s="41"/>
    </row>
    <row r="300" spans="1:19" x14ac:dyDescent="0.25">
      <c r="A300" s="124"/>
      <c r="B300" s="95">
        <v>81383</v>
      </c>
      <c r="C300" s="128" t="s">
        <v>81</v>
      </c>
      <c r="D300" s="174">
        <v>44545</v>
      </c>
      <c r="E300" s="172"/>
      <c r="F300" s="128" t="s">
        <v>244</v>
      </c>
      <c r="G300" s="171" t="s">
        <v>83</v>
      </c>
      <c r="H300" s="172"/>
      <c r="I300" s="171" t="s">
        <v>264</v>
      </c>
      <c r="J300" s="172"/>
      <c r="K300" s="96">
        <v>0</v>
      </c>
      <c r="L300" s="97" t="s">
        <v>247</v>
      </c>
      <c r="M300" s="173">
        <v>49.71</v>
      </c>
      <c r="N300" s="172"/>
      <c r="O300" s="173">
        <v>49.71</v>
      </c>
      <c r="P300" s="172"/>
      <c r="Q300" s="172"/>
      <c r="R300" s="172"/>
      <c r="S300" s="41"/>
    </row>
    <row r="301" spans="1:19" x14ac:dyDescent="0.25">
      <c r="A301" s="124"/>
      <c r="B301" s="95">
        <v>81877</v>
      </c>
      <c r="C301" s="128" t="s">
        <v>81</v>
      </c>
      <c r="D301" s="174">
        <v>44567</v>
      </c>
      <c r="E301" s="172"/>
      <c r="F301" s="128" t="s">
        <v>244</v>
      </c>
      <c r="G301" s="171" t="s">
        <v>83</v>
      </c>
      <c r="H301" s="172"/>
      <c r="I301" s="171" t="s">
        <v>265</v>
      </c>
      <c r="J301" s="172"/>
      <c r="K301" s="96">
        <v>0</v>
      </c>
      <c r="L301" s="97" t="s">
        <v>247</v>
      </c>
      <c r="M301" s="173">
        <v>57.08</v>
      </c>
      <c r="N301" s="172"/>
      <c r="O301" s="173">
        <v>57.08</v>
      </c>
      <c r="P301" s="172"/>
      <c r="Q301" s="172"/>
      <c r="R301" s="172"/>
      <c r="S301" s="41"/>
    </row>
    <row r="302" spans="1:19" x14ac:dyDescent="0.25">
      <c r="A302" s="124"/>
      <c r="B302" s="95">
        <v>81897</v>
      </c>
      <c r="C302" s="128" t="s">
        <v>81</v>
      </c>
      <c r="D302" s="174">
        <v>44579</v>
      </c>
      <c r="E302" s="172"/>
      <c r="F302" s="128" t="s">
        <v>244</v>
      </c>
      <c r="G302" s="171" t="s">
        <v>83</v>
      </c>
      <c r="H302" s="172"/>
      <c r="I302" s="171" t="s">
        <v>266</v>
      </c>
      <c r="J302" s="172"/>
      <c r="K302" s="96">
        <v>0</v>
      </c>
      <c r="L302" s="97" t="s">
        <v>247</v>
      </c>
      <c r="M302" s="173">
        <v>56.29</v>
      </c>
      <c r="N302" s="172"/>
      <c r="O302" s="173">
        <v>56.29</v>
      </c>
      <c r="P302" s="172"/>
      <c r="Q302" s="172"/>
      <c r="R302" s="172"/>
      <c r="S302" s="41"/>
    </row>
    <row r="303" spans="1:19" x14ac:dyDescent="0.25">
      <c r="A303" s="124"/>
      <c r="B303" s="95">
        <v>81903</v>
      </c>
      <c r="C303" s="128" t="s">
        <v>81</v>
      </c>
      <c r="D303" s="174">
        <v>44595</v>
      </c>
      <c r="E303" s="172"/>
      <c r="F303" s="128" t="s">
        <v>244</v>
      </c>
      <c r="G303" s="171" t="s">
        <v>83</v>
      </c>
      <c r="H303" s="172"/>
      <c r="I303" s="171" t="s">
        <v>267</v>
      </c>
      <c r="J303" s="172"/>
      <c r="K303" s="96">
        <v>0</v>
      </c>
      <c r="L303" s="97" t="s">
        <v>247</v>
      </c>
      <c r="M303" s="173">
        <v>57.86</v>
      </c>
      <c r="N303" s="172"/>
      <c r="O303" s="173">
        <v>57.86</v>
      </c>
      <c r="P303" s="172"/>
      <c r="Q303" s="172"/>
      <c r="R303" s="172"/>
      <c r="S303" s="41"/>
    </row>
    <row r="304" spans="1:19" x14ac:dyDescent="0.25">
      <c r="A304" s="124"/>
      <c r="B304" s="95">
        <v>82388</v>
      </c>
      <c r="C304" s="128" t="s">
        <v>81</v>
      </c>
      <c r="D304" s="174">
        <v>44597</v>
      </c>
      <c r="E304" s="172"/>
      <c r="F304" s="128" t="s">
        <v>244</v>
      </c>
      <c r="G304" s="171" t="s">
        <v>83</v>
      </c>
      <c r="H304" s="172"/>
      <c r="I304" s="171" t="s">
        <v>268</v>
      </c>
      <c r="J304" s="172"/>
      <c r="K304" s="96">
        <v>0</v>
      </c>
      <c r="L304" s="97" t="s">
        <v>247</v>
      </c>
      <c r="M304" s="173">
        <v>52.629999999999995</v>
      </c>
      <c r="N304" s="172"/>
      <c r="O304" s="173">
        <v>52.629999999999995</v>
      </c>
      <c r="P304" s="172"/>
      <c r="Q304" s="172"/>
      <c r="R304" s="172"/>
      <c r="S304" s="41"/>
    </row>
    <row r="305" spans="1:19" x14ac:dyDescent="0.25">
      <c r="A305" s="124"/>
      <c r="B305" s="95">
        <v>82395</v>
      </c>
      <c r="C305" s="128" t="s">
        <v>81</v>
      </c>
      <c r="D305" s="174">
        <v>44623</v>
      </c>
      <c r="E305" s="172"/>
      <c r="F305" s="128" t="s">
        <v>244</v>
      </c>
      <c r="G305" s="171" t="s">
        <v>83</v>
      </c>
      <c r="H305" s="172"/>
      <c r="I305" s="171" t="s">
        <v>269</v>
      </c>
      <c r="J305" s="172"/>
      <c r="K305" s="96">
        <v>0</v>
      </c>
      <c r="L305" s="97" t="s">
        <v>247</v>
      </c>
      <c r="M305" s="173">
        <v>51.61</v>
      </c>
      <c r="N305" s="172"/>
      <c r="O305" s="173">
        <v>51.61</v>
      </c>
      <c r="P305" s="172"/>
      <c r="Q305" s="172"/>
      <c r="R305" s="172"/>
      <c r="S305" s="41"/>
    </row>
    <row r="306" spans="1:19" x14ac:dyDescent="0.25">
      <c r="A306" s="124"/>
      <c r="B306" s="95">
        <v>82589</v>
      </c>
      <c r="C306" s="128" t="s">
        <v>81</v>
      </c>
      <c r="D306" s="174">
        <v>44635</v>
      </c>
      <c r="E306" s="172"/>
      <c r="F306" s="128" t="s">
        <v>244</v>
      </c>
      <c r="G306" s="171" t="s">
        <v>83</v>
      </c>
      <c r="H306" s="172"/>
      <c r="I306" s="171" t="s">
        <v>270</v>
      </c>
      <c r="J306" s="172"/>
      <c r="K306" s="96">
        <v>0</v>
      </c>
      <c r="L306" s="97" t="s">
        <v>247</v>
      </c>
      <c r="M306" s="173">
        <v>35.86</v>
      </c>
      <c r="N306" s="172"/>
      <c r="O306" s="173">
        <v>35.86</v>
      </c>
      <c r="P306" s="172"/>
      <c r="Q306" s="172"/>
      <c r="R306" s="172"/>
      <c r="S306" s="41"/>
    </row>
    <row r="307" spans="1:19" x14ac:dyDescent="0.25">
      <c r="A307" s="124"/>
      <c r="B307" s="95">
        <v>82650</v>
      </c>
      <c r="C307" s="128" t="s">
        <v>234</v>
      </c>
      <c r="D307" s="174">
        <v>44651</v>
      </c>
      <c r="E307" s="172"/>
      <c r="F307" s="128" t="s">
        <v>238</v>
      </c>
      <c r="G307" s="171" t="s">
        <v>235</v>
      </c>
      <c r="H307" s="172"/>
      <c r="I307" s="171" t="s">
        <v>271</v>
      </c>
      <c r="J307" s="172"/>
      <c r="K307" s="96">
        <v>0</v>
      </c>
      <c r="L307" s="97" t="s">
        <v>78</v>
      </c>
      <c r="M307" s="173">
        <v>56.11</v>
      </c>
      <c r="N307" s="172"/>
      <c r="O307" s="173">
        <v>56.11</v>
      </c>
      <c r="P307" s="172"/>
      <c r="Q307" s="172"/>
      <c r="R307" s="172"/>
      <c r="S307" s="41"/>
    </row>
    <row r="308" spans="1:19" ht="15.75" thickBot="1" x14ac:dyDescent="0.3">
      <c r="A308" s="124"/>
      <c r="B308" s="95">
        <v>82674</v>
      </c>
      <c r="C308" s="128" t="s">
        <v>117</v>
      </c>
      <c r="D308" s="174">
        <v>44651</v>
      </c>
      <c r="E308" s="172"/>
      <c r="F308" s="128" t="s">
        <v>238</v>
      </c>
      <c r="G308" s="171" t="s">
        <v>272</v>
      </c>
      <c r="H308" s="172"/>
      <c r="I308" s="171" t="s">
        <v>273</v>
      </c>
      <c r="J308" s="172"/>
      <c r="K308" s="96">
        <v>0</v>
      </c>
      <c r="L308" s="97" t="s">
        <v>78</v>
      </c>
      <c r="M308" s="173">
        <v>69.289999999999992</v>
      </c>
      <c r="N308" s="172"/>
      <c r="O308" s="172"/>
      <c r="P308" s="172"/>
      <c r="Q308" s="173">
        <v>69.289999999999992</v>
      </c>
      <c r="R308" s="172"/>
      <c r="S308" s="41"/>
    </row>
    <row r="309" spans="1:19" ht="15.75" thickBot="1" x14ac:dyDescent="0.3">
      <c r="A309" s="188"/>
      <c r="B309" s="186"/>
      <c r="C309" s="186"/>
      <c r="D309" s="186"/>
      <c r="E309" s="186"/>
      <c r="F309" s="186"/>
      <c r="G309" s="186"/>
      <c r="H309" s="186"/>
      <c r="I309" s="186"/>
      <c r="J309" s="186"/>
      <c r="K309" s="186"/>
      <c r="L309" s="189"/>
      <c r="M309" s="186"/>
      <c r="N309" s="186"/>
      <c r="O309" s="202">
        <f>SUM(O282:P308)-Q281-Q308</f>
        <v>1217.0599999999995</v>
      </c>
      <c r="P309" s="203"/>
      <c r="Q309" s="186"/>
      <c r="R309" s="186"/>
      <c r="S309" s="41"/>
    </row>
    <row r="310" spans="1:19" x14ac:dyDescent="0.25">
      <c r="A310" s="38"/>
      <c r="B310" s="39" t="s">
        <v>56</v>
      </c>
      <c r="C310" s="178" t="s">
        <v>275</v>
      </c>
      <c r="D310" s="183"/>
      <c r="E310" s="184" t="s">
        <v>57</v>
      </c>
      <c r="F310" s="183"/>
      <c r="G310" s="178" t="s">
        <v>276</v>
      </c>
      <c r="H310" s="183"/>
      <c r="I310" s="183"/>
      <c r="J310" s="183"/>
      <c r="K310" s="183"/>
      <c r="L310" s="183"/>
      <c r="M310" s="40"/>
      <c r="N310" s="184"/>
      <c r="O310" s="183"/>
      <c r="P310" s="183"/>
      <c r="Q310" s="185"/>
      <c r="R310" s="183"/>
      <c r="S310" s="41"/>
    </row>
    <row r="311" spans="1:19" x14ac:dyDescent="0.25">
      <c r="A311" s="23"/>
      <c r="B311" s="33" t="s">
        <v>58</v>
      </c>
      <c r="C311" s="33" t="s">
        <v>59</v>
      </c>
      <c r="D311" s="33" t="s">
        <v>60</v>
      </c>
      <c r="E311" s="24"/>
      <c r="F311" s="33" t="s">
        <v>61</v>
      </c>
      <c r="G311" s="33" t="s">
        <v>62</v>
      </c>
      <c r="H311" s="24"/>
      <c r="I311" s="199" t="s">
        <v>63</v>
      </c>
      <c r="J311" s="186"/>
      <c r="K311" s="35" t="s">
        <v>64</v>
      </c>
      <c r="L311" s="200" t="s">
        <v>65</v>
      </c>
      <c r="M311" s="186"/>
      <c r="N311" s="200" t="s">
        <v>66</v>
      </c>
      <c r="O311" s="186"/>
      <c r="P311" s="200" t="s">
        <v>67</v>
      </c>
      <c r="Q311" s="186"/>
      <c r="R311" s="107" t="s">
        <v>68</v>
      </c>
      <c r="S311" s="41"/>
    </row>
    <row r="312" spans="1:19" x14ac:dyDescent="0.25">
      <c r="A312" s="124"/>
      <c r="B312" s="95">
        <v>77075</v>
      </c>
      <c r="C312" s="128" t="s">
        <v>81</v>
      </c>
      <c r="D312" s="174">
        <v>44299</v>
      </c>
      <c r="E312" s="174"/>
      <c r="F312" s="128" t="s">
        <v>244</v>
      </c>
      <c r="G312" s="171" t="s">
        <v>277</v>
      </c>
      <c r="H312" s="171"/>
      <c r="I312" s="171" t="s">
        <v>278</v>
      </c>
      <c r="J312" s="171"/>
      <c r="K312" s="96">
        <v>0</v>
      </c>
      <c r="L312" s="97" t="s">
        <v>71</v>
      </c>
      <c r="M312" s="173">
        <v>215</v>
      </c>
      <c r="N312" s="173"/>
      <c r="O312" s="173">
        <v>215</v>
      </c>
      <c r="P312" s="173"/>
      <c r="Q312" s="182"/>
      <c r="R312" s="182"/>
      <c r="S312" s="41"/>
    </row>
    <row r="313" spans="1:19" x14ac:dyDescent="0.25">
      <c r="A313" s="124"/>
      <c r="B313" s="95">
        <v>77877</v>
      </c>
      <c r="C313" s="128" t="s">
        <v>81</v>
      </c>
      <c r="D313" s="174">
        <v>44299</v>
      </c>
      <c r="E313" s="174"/>
      <c r="F313" s="128" t="s">
        <v>244</v>
      </c>
      <c r="G313" s="171" t="s">
        <v>83</v>
      </c>
      <c r="H313" s="171"/>
      <c r="I313" s="171" t="s">
        <v>279</v>
      </c>
      <c r="J313" s="171"/>
      <c r="K313" s="96">
        <v>0</v>
      </c>
      <c r="L313" s="97" t="s">
        <v>71</v>
      </c>
      <c r="M313" s="173">
        <v>280.95</v>
      </c>
      <c r="N313" s="173"/>
      <c r="O313" s="173">
        <v>280.95</v>
      </c>
      <c r="P313" s="173"/>
      <c r="Q313" s="182"/>
      <c r="R313" s="182"/>
      <c r="S313" s="41"/>
    </row>
    <row r="314" spans="1:19" x14ac:dyDescent="0.25">
      <c r="A314" s="124"/>
      <c r="B314" s="95">
        <v>78512</v>
      </c>
      <c r="C314" s="128" t="s">
        <v>81</v>
      </c>
      <c r="D314" s="174">
        <v>44359</v>
      </c>
      <c r="E314" s="174"/>
      <c r="F314" s="128" t="s">
        <v>244</v>
      </c>
      <c r="G314" s="171" t="s">
        <v>83</v>
      </c>
      <c r="H314" s="171"/>
      <c r="I314" s="171" t="s">
        <v>280</v>
      </c>
      <c r="J314" s="171"/>
      <c r="K314" s="96">
        <v>0</v>
      </c>
      <c r="L314" s="97" t="s">
        <v>71</v>
      </c>
      <c r="M314" s="173">
        <v>275.65999999999997</v>
      </c>
      <c r="N314" s="173"/>
      <c r="O314" s="173">
        <v>275.65999999999997</v>
      </c>
      <c r="P314" s="173"/>
      <c r="Q314" s="182"/>
      <c r="R314" s="182"/>
      <c r="S314" s="41"/>
    </row>
    <row r="315" spans="1:19" x14ac:dyDescent="0.25">
      <c r="A315" s="124"/>
      <c r="B315" s="95">
        <v>78513</v>
      </c>
      <c r="C315" s="128" t="s">
        <v>81</v>
      </c>
      <c r="D315" s="174">
        <v>44359</v>
      </c>
      <c r="E315" s="174"/>
      <c r="F315" s="128" t="s">
        <v>244</v>
      </c>
      <c r="G315" s="171" t="s">
        <v>83</v>
      </c>
      <c r="H315" s="171"/>
      <c r="I315" s="171" t="s">
        <v>281</v>
      </c>
      <c r="J315" s="171"/>
      <c r="K315" s="96">
        <v>0</v>
      </c>
      <c r="L315" s="97" t="s">
        <v>71</v>
      </c>
      <c r="M315" s="173">
        <v>289.78000000000003</v>
      </c>
      <c r="N315" s="173"/>
      <c r="O315" s="173">
        <v>289.78000000000003</v>
      </c>
      <c r="P315" s="173"/>
      <c r="Q315" s="182"/>
      <c r="R315" s="182"/>
      <c r="S315" s="41"/>
    </row>
    <row r="316" spans="1:19" x14ac:dyDescent="0.25">
      <c r="A316" s="124"/>
      <c r="B316" s="95">
        <v>79268</v>
      </c>
      <c r="C316" s="128" t="s">
        <v>81</v>
      </c>
      <c r="D316" s="174">
        <v>44394</v>
      </c>
      <c r="E316" s="174"/>
      <c r="F316" s="128" t="s">
        <v>244</v>
      </c>
      <c r="G316" s="171" t="s">
        <v>83</v>
      </c>
      <c r="H316" s="171"/>
      <c r="I316" s="171" t="s">
        <v>282</v>
      </c>
      <c r="J316" s="171"/>
      <c r="K316" s="96">
        <v>0</v>
      </c>
      <c r="L316" s="97" t="s">
        <v>71</v>
      </c>
      <c r="M316" s="173">
        <v>213.88000000000002</v>
      </c>
      <c r="N316" s="173"/>
      <c r="O316" s="173">
        <v>213.88000000000002</v>
      </c>
      <c r="P316" s="173"/>
      <c r="Q316" s="182"/>
      <c r="R316" s="182"/>
      <c r="S316" s="41"/>
    </row>
    <row r="317" spans="1:19" x14ac:dyDescent="0.25">
      <c r="A317" s="124"/>
      <c r="B317" s="95">
        <v>79359</v>
      </c>
      <c r="C317" s="128" t="s">
        <v>81</v>
      </c>
      <c r="D317" s="174">
        <v>44394</v>
      </c>
      <c r="E317" s="174"/>
      <c r="F317" s="128" t="s">
        <v>244</v>
      </c>
      <c r="G317" s="171" t="s">
        <v>83</v>
      </c>
      <c r="H317" s="171"/>
      <c r="I317" s="171" t="s">
        <v>283</v>
      </c>
      <c r="J317" s="171"/>
      <c r="K317" s="96">
        <v>0</v>
      </c>
      <c r="L317" s="97" t="s">
        <v>154</v>
      </c>
      <c r="M317" s="173">
        <v>38.130000000000003</v>
      </c>
      <c r="N317" s="173"/>
      <c r="O317" s="173">
        <v>38.130000000000003</v>
      </c>
      <c r="P317" s="173"/>
      <c r="Q317" s="182"/>
      <c r="R317" s="182"/>
      <c r="S317" s="41"/>
    </row>
    <row r="318" spans="1:19" x14ac:dyDescent="0.25">
      <c r="A318" s="124"/>
      <c r="B318" s="95">
        <v>79791</v>
      </c>
      <c r="C318" s="128" t="s">
        <v>81</v>
      </c>
      <c r="D318" s="174">
        <v>44421</v>
      </c>
      <c r="E318" s="174"/>
      <c r="F318" s="128" t="s">
        <v>244</v>
      </c>
      <c r="G318" s="171" t="s">
        <v>83</v>
      </c>
      <c r="H318" s="171"/>
      <c r="I318" s="171" t="s">
        <v>284</v>
      </c>
      <c r="J318" s="171"/>
      <c r="K318" s="96">
        <v>0</v>
      </c>
      <c r="L318" s="97" t="s">
        <v>71</v>
      </c>
      <c r="M318" s="173">
        <v>198.51</v>
      </c>
      <c r="N318" s="173"/>
      <c r="O318" s="173">
        <v>198.51</v>
      </c>
      <c r="P318" s="173"/>
      <c r="Q318" s="182"/>
      <c r="R318" s="182"/>
      <c r="S318" s="41"/>
    </row>
    <row r="319" spans="1:19" x14ac:dyDescent="0.25">
      <c r="A319" s="124"/>
      <c r="B319" s="95">
        <v>80271</v>
      </c>
      <c r="C319" s="128" t="s">
        <v>81</v>
      </c>
      <c r="D319" s="174">
        <v>44456</v>
      </c>
      <c r="E319" s="174"/>
      <c r="F319" s="128" t="s">
        <v>244</v>
      </c>
      <c r="G319" s="171" t="s">
        <v>83</v>
      </c>
      <c r="H319" s="171"/>
      <c r="I319" s="171" t="s">
        <v>285</v>
      </c>
      <c r="J319" s="171"/>
      <c r="K319" s="96">
        <v>0</v>
      </c>
      <c r="L319" s="97" t="s">
        <v>71</v>
      </c>
      <c r="M319" s="173">
        <v>269.29000000000002</v>
      </c>
      <c r="N319" s="173"/>
      <c r="O319" s="173">
        <v>269.29000000000002</v>
      </c>
      <c r="P319" s="173"/>
      <c r="Q319" s="182"/>
      <c r="R319" s="182"/>
      <c r="S319" s="41"/>
    </row>
    <row r="320" spans="1:19" x14ac:dyDescent="0.25">
      <c r="A320" s="124"/>
      <c r="B320" s="95">
        <v>80968</v>
      </c>
      <c r="C320" s="128" t="s">
        <v>81</v>
      </c>
      <c r="D320" s="174">
        <v>44513</v>
      </c>
      <c r="E320" s="174"/>
      <c r="F320" s="128" t="s">
        <v>244</v>
      </c>
      <c r="G320" s="171" t="s">
        <v>83</v>
      </c>
      <c r="H320" s="171"/>
      <c r="I320" s="171" t="s">
        <v>286</v>
      </c>
      <c r="J320" s="171"/>
      <c r="K320" s="96">
        <v>0</v>
      </c>
      <c r="L320" s="97" t="s">
        <v>71</v>
      </c>
      <c r="M320" s="173">
        <v>376.82</v>
      </c>
      <c r="N320" s="173"/>
      <c r="O320" s="173">
        <v>376.82</v>
      </c>
      <c r="P320" s="173"/>
      <c r="Q320" s="182"/>
      <c r="R320" s="182"/>
      <c r="S320" s="41"/>
    </row>
    <row r="321" spans="1:19" x14ac:dyDescent="0.25">
      <c r="A321" s="124"/>
      <c r="B321" s="95">
        <v>81399</v>
      </c>
      <c r="C321" s="128" t="s">
        <v>81</v>
      </c>
      <c r="D321" s="174">
        <v>44545</v>
      </c>
      <c r="E321" s="174"/>
      <c r="F321" s="128" t="s">
        <v>244</v>
      </c>
      <c r="G321" s="171" t="s">
        <v>83</v>
      </c>
      <c r="H321" s="171"/>
      <c r="I321" s="171" t="s">
        <v>287</v>
      </c>
      <c r="J321" s="171"/>
      <c r="K321" s="96">
        <v>0</v>
      </c>
      <c r="L321" s="97" t="s">
        <v>71</v>
      </c>
      <c r="M321" s="173">
        <v>379.6</v>
      </c>
      <c r="N321" s="173"/>
      <c r="O321" s="173">
        <v>379.6</v>
      </c>
      <c r="P321" s="173"/>
      <c r="Q321" s="147"/>
      <c r="R321" s="148"/>
      <c r="S321" s="41"/>
    </row>
    <row r="322" spans="1:19" x14ac:dyDescent="0.25">
      <c r="A322" s="124"/>
      <c r="B322" s="95">
        <v>81879</v>
      </c>
      <c r="C322" s="128" t="s">
        <v>81</v>
      </c>
      <c r="D322" s="174">
        <v>44513</v>
      </c>
      <c r="E322" s="174"/>
      <c r="F322" s="128" t="s">
        <v>244</v>
      </c>
      <c r="G322" s="171" t="s">
        <v>83</v>
      </c>
      <c r="H322" s="171"/>
      <c r="I322" s="171" t="s">
        <v>288</v>
      </c>
      <c r="J322" s="171"/>
      <c r="K322" s="96">
        <v>0</v>
      </c>
      <c r="L322" s="97" t="s">
        <v>71</v>
      </c>
      <c r="M322" s="173">
        <v>385.34000000000003</v>
      </c>
      <c r="N322" s="173"/>
      <c r="O322" s="173">
        <v>385.34000000000003</v>
      </c>
      <c r="P322" s="173"/>
      <c r="Q322" s="147"/>
      <c r="R322" s="148"/>
      <c r="S322" s="41"/>
    </row>
    <row r="323" spans="1:19" x14ac:dyDescent="0.25">
      <c r="A323" s="124"/>
      <c r="B323" s="95">
        <v>81889</v>
      </c>
      <c r="C323" s="128" t="s">
        <v>81</v>
      </c>
      <c r="D323" s="174">
        <v>44578</v>
      </c>
      <c r="E323" s="174"/>
      <c r="F323" s="128" t="s">
        <v>244</v>
      </c>
      <c r="G323" s="171" t="s">
        <v>83</v>
      </c>
      <c r="H323" s="171"/>
      <c r="I323" s="171" t="s">
        <v>289</v>
      </c>
      <c r="J323" s="171"/>
      <c r="K323" s="96">
        <v>0</v>
      </c>
      <c r="L323" s="97" t="s">
        <v>71</v>
      </c>
      <c r="M323" s="173">
        <v>357.25</v>
      </c>
      <c r="N323" s="173"/>
      <c r="O323" s="173">
        <v>357.25</v>
      </c>
      <c r="P323" s="173"/>
      <c r="Q323" s="147"/>
      <c r="R323" s="148"/>
      <c r="S323" s="41"/>
    </row>
    <row r="324" spans="1:19" x14ac:dyDescent="0.25">
      <c r="A324" s="124"/>
      <c r="B324" s="95">
        <v>82394</v>
      </c>
      <c r="C324" s="128" t="s">
        <v>81</v>
      </c>
      <c r="D324" s="174">
        <v>44597</v>
      </c>
      <c r="E324" s="174"/>
      <c r="F324" s="128" t="s">
        <v>244</v>
      </c>
      <c r="G324" s="171" t="s">
        <v>83</v>
      </c>
      <c r="H324" s="171"/>
      <c r="I324" s="171" t="s">
        <v>290</v>
      </c>
      <c r="J324" s="171"/>
      <c r="K324" s="96">
        <v>0</v>
      </c>
      <c r="L324" s="97" t="s">
        <v>71</v>
      </c>
      <c r="M324" s="173">
        <v>346.48</v>
      </c>
      <c r="N324" s="173"/>
      <c r="O324" s="173">
        <v>346.48</v>
      </c>
      <c r="P324" s="173"/>
      <c r="Q324" s="147"/>
      <c r="R324" s="148"/>
      <c r="S324" s="41"/>
    </row>
    <row r="325" spans="1:19" x14ac:dyDescent="0.25">
      <c r="A325" s="124"/>
      <c r="B325" s="95"/>
      <c r="C325" s="128"/>
      <c r="D325" s="127"/>
      <c r="E325" s="127"/>
      <c r="F325" s="128"/>
      <c r="G325" s="128"/>
      <c r="H325" s="128"/>
      <c r="I325" s="128"/>
      <c r="J325" s="158" t="s">
        <v>595</v>
      </c>
      <c r="K325" s="96"/>
      <c r="L325" s="97"/>
      <c r="M325" s="126"/>
      <c r="N325" s="126"/>
      <c r="O325" s="157"/>
      <c r="P325" s="126">
        <v>-346.48</v>
      </c>
      <c r="R325" s="148"/>
      <c r="S325" s="41"/>
    </row>
    <row r="326" spans="1:19" x14ac:dyDescent="0.25">
      <c r="A326" s="124"/>
      <c r="B326" s="95">
        <v>82594</v>
      </c>
      <c r="C326" s="128" t="s">
        <v>81</v>
      </c>
      <c r="D326" s="174">
        <v>44635</v>
      </c>
      <c r="E326" s="174"/>
      <c r="F326" s="128" t="s">
        <v>244</v>
      </c>
      <c r="G326" s="171" t="s">
        <v>83</v>
      </c>
      <c r="H326" s="171"/>
      <c r="I326" s="171" t="s">
        <v>291</v>
      </c>
      <c r="J326" s="171"/>
      <c r="K326" s="96">
        <v>0</v>
      </c>
      <c r="L326" s="97" t="s">
        <v>71</v>
      </c>
      <c r="M326" s="173">
        <v>329.7</v>
      </c>
      <c r="N326" s="173"/>
      <c r="O326" s="173">
        <v>329.7</v>
      </c>
      <c r="P326" s="173"/>
      <c r="Q326" s="147"/>
      <c r="R326" s="148"/>
      <c r="S326" s="41"/>
    </row>
    <row r="327" spans="1:19" x14ac:dyDescent="0.25">
      <c r="A327" s="124"/>
      <c r="B327" s="95">
        <v>82600</v>
      </c>
      <c r="C327" s="128" t="s">
        <v>81</v>
      </c>
      <c r="D327" s="174">
        <v>44644</v>
      </c>
      <c r="E327" s="174"/>
      <c r="F327" s="128" t="s">
        <v>244</v>
      </c>
      <c r="G327" s="171" t="s">
        <v>83</v>
      </c>
      <c r="H327" s="171"/>
      <c r="I327" s="171" t="s">
        <v>290</v>
      </c>
      <c r="J327" s="171"/>
      <c r="K327" s="96">
        <v>0</v>
      </c>
      <c r="L327" s="97" t="s">
        <v>71</v>
      </c>
      <c r="M327" s="173">
        <v>369.39</v>
      </c>
      <c r="N327" s="173"/>
      <c r="O327" s="173">
        <v>369.39</v>
      </c>
      <c r="P327" s="173"/>
      <c r="Q327" s="147"/>
      <c r="R327" s="148"/>
      <c r="S327" s="41"/>
    </row>
    <row r="328" spans="1:19" ht="15.75" thickBot="1" x14ac:dyDescent="0.3">
      <c r="A328" s="188"/>
      <c r="B328" s="204"/>
      <c r="C328" s="204"/>
      <c r="D328" s="204"/>
      <c r="E328" s="204"/>
      <c r="F328" s="204"/>
      <c r="G328" s="204"/>
      <c r="H328" s="204"/>
      <c r="I328" s="204"/>
      <c r="J328" s="204"/>
      <c r="K328" s="204"/>
      <c r="L328" s="189" t="s">
        <v>73</v>
      </c>
      <c r="M328" s="189"/>
      <c r="N328" s="84"/>
      <c r="O328" s="205">
        <f>SUM(O312:P327)</f>
        <v>3979.2999999999997</v>
      </c>
      <c r="P328" s="205"/>
      <c r="R328" s="109"/>
      <c r="S328" s="41"/>
    </row>
    <row r="329" spans="1:19" ht="15.75" thickBot="1" x14ac:dyDescent="0.3">
      <c r="A329" s="188"/>
      <c r="B329" s="204"/>
      <c r="C329" s="204"/>
      <c r="D329" s="204"/>
      <c r="E329" s="204"/>
      <c r="F329" s="204"/>
      <c r="G329" s="204"/>
      <c r="H329" s="204"/>
      <c r="I329" s="204"/>
      <c r="J329" s="204"/>
      <c r="K329" s="204"/>
      <c r="L329" s="189" t="s">
        <v>74</v>
      </c>
      <c r="M329" s="189"/>
      <c r="N329" s="206"/>
      <c r="O329" s="202">
        <f>O328-R328</f>
        <v>3979.2999999999997</v>
      </c>
      <c r="P329" s="207"/>
      <c r="Q329" s="186"/>
      <c r="R329" s="186"/>
      <c r="S329" s="41"/>
    </row>
    <row r="330" spans="1:19" x14ac:dyDescent="0.25">
      <c r="A330" s="38"/>
      <c r="B330" s="88" t="s">
        <v>56</v>
      </c>
      <c r="C330" s="178" t="s">
        <v>335</v>
      </c>
      <c r="D330" s="178"/>
      <c r="E330" s="184" t="s">
        <v>57</v>
      </c>
      <c r="F330" s="184"/>
      <c r="G330" s="178" t="s">
        <v>336</v>
      </c>
      <c r="H330" s="178"/>
      <c r="I330" s="178"/>
      <c r="J330" s="178"/>
      <c r="K330" s="178"/>
      <c r="L330" s="178"/>
      <c r="M330" s="87"/>
      <c r="N330" s="184"/>
      <c r="O330" s="184"/>
      <c r="P330" s="184"/>
      <c r="Q330" s="185"/>
      <c r="R330" s="183"/>
      <c r="S330" s="41"/>
    </row>
    <row r="331" spans="1:19" x14ac:dyDescent="0.25">
      <c r="A331" s="23"/>
      <c r="B331" s="33" t="s">
        <v>58</v>
      </c>
      <c r="C331" s="33" t="s">
        <v>59</v>
      </c>
      <c r="D331" s="33" t="s">
        <v>60</v>
      </c>
      <c r="E331" s="24"/>
      <c r="F331" s="33" t="s">
        <v>61</v>
      </c>
      <c r="G331" s="33" t="s">
        <v>62</v>
      </c>
      <c r="H331" s="24"/>
      <c r="I331" s="199" t="s">
        <v>63</v>
      </c>
      <c r="J331" s="186"/>
      <c r="K331" s="35" t="s">
        <v>64</v>
      </c>
      <c r="L331" s="200" t="s">
        <v>65</v>
      </c>
      <c r="M331" s="186"/>
      <c r="N331" s="200" t="s">
        <v>66</v>
      </c>
      <c r="O331" s="186"/>
      <c r="P331" s="200" t="s">
        <v>67</v>
      </c>
      <c r="Q331" s="186"/>
      <c r="R331" s="107" t="s">
        <v>68</v>
      </c>
      <c r="S331" s="41"/>
    </row>
    <row r="332" spans="1:19" x14ac:dyDescent="0.25">
      <c r="A332" s="124"/>
      <c r="B332" s="95">
        <v>77873</v>
      </c>
      <c r="C332" s="128" t="s">
        <v>81</v>
      </c>
      <c r="D332" s="174">
        <v>44298</v>
      </c>
      <c r="E332" s="172"/>
      <c r="F332" s="128" t="s">
        <v>244</v>
      </c>
      <c r="G332" s="171" t="s">
        <v>83</v>
      </c>
      <c r="H332" s="172"/>
      <c r="I332" s="171" t="s">
        <v>337</v>
      </c>
      <c r="J332" s="172"/>
      <c r="K332" s="96">
        <v>0</v>
      </c>
      <c r="L332" s="97" t="s">
        <v>247</v>
      </c>
      <c r="M332" s="173">
        <v>42.68</v>
      </c>
      <c r="N332" s="172"/>
      <c r="O332" s="173">
        <v>42.68</v>
      </c>
      <c r="P332" s="172"/>
      <c r="Q332" s="182"/>
      <c r="R332" s="182"/>
      <c r="S332" s="41"/>
    </row>
    <row r="333" spans="1:19" x14ac:dyDescent="0.25">
      <c r="A333" s="124"/>
      <c r="B333" s="95">
        <v>77876</v>
      </c>
      <c r="C333" s="128" t="s">
        <v>81</v>
      </c>
      <c r="D333" s="174">
        <v>44298</v>
      </c>
      <c r="E333" s="172"/>
      <c r="F333" s="128" t="s">
        <v>244</v>
      </c>
      <c r="G333" s="171" t="s">
        <v>83</v>
      </c>
      <c r="H333" s="172"/>
      <c r="I333" s="171" t="s">
        <v>338</v>
      </c>
      <c r="J333" s="172"/>
      <c r="K333" s="96">
        <v>0</v>
      </c>
      <c r="L333" s="97" t="s">
        <v>247</v>
      </c>
      <c r="M333" s="173">
        <v>78.989999999999995</v>
      </c>
      <c r="N333" s="172"/>
      <c r="O333" s="173">
        <v>78.989999999999995</v>
      </c>
      <c r="P333" s="172"/>
      <c r="Q333" s="182"/>
      <c r="R333" s="182"/>
      <c r="S333" s="41"/>
    </row>
    <row r="334" spans="1:19" x14ac:dyDescent="0.25">
      <c r="A334" s="124"/>
      <c r="B334" s="95">
        <v>78855</v>
      </c>
      <c r="C334" s="128" t="s">
        <v>81</v>
      </c>
      <c r="D334" s="174">
        <v>44362</v>
      </c>
      <c r="E334" s="172"/>
      <c r="F334" s="128" t="s">
        <v>244</v>
      </c>
      <c r="G334" s="171" t="s">
        <v>83</v>
      </c>
      <c r="H334" s="172"/>
      <c r="I334" s="171" t="s">
        <v>339</v>
      </c>
      <c r="J334" s="172"/>
      <c r="K334" s="96">
        <v>0</v>
      </c>
      <c r="L334" s="97" t="s">
        <v>247</v>
      </c>
      <c r="M334" s="173">
        <v>43.08</v>
      </c>
      <c r="N334" s="172"/>
      <c r="O334" s="173">
        <v>43.08</v>
      </c>
      <c r="P334" s="172"/>
      <c r="Q334" s="182"/>
      <c r="R334" s="182"/>
      <c r="S334" s="41"/>
    </row>
    <row r="335" spans="1:19" x14ac:dyDescent="0.25">
      <c r="A335" s="124"/>
      <c r="B335" s="95">
        <v>78856</v>
      </c>
      <c r="C335" s="128" t="s">
        <v>81</v>
      </c>
      <c r="D335" s="174">
        <v>44362</v>
      </c>
      <c r="E335" s="172"/>
      <c r="F335" s="128" t="s">
        <v>244</v>
      </c>
      <c r="G335" s="171" t="s">
        <v>83</v>
      </c>
      <c r="H335" s="172"/>
      <c r="I335" s="171" t="s">
        <v>340</v>
      </c>
      <c r="J335" s="172"/>
      <c r="K335" s="96">
        <v>0</v>
      </c>
      <c r="L335" s="97" t="s">
        <v>247</v>
      </c>
      <c r="M335" s="173">
        <v>32.380000000000003</v>
      </c>
      <c r="N335" s="172"/>
      <c r="O335" s="173">
        <v>32.380000000000003</v>
      </c>
      <c r="P335" s="172"/>
      <c r="Q335" s="182"/>
      <c r="R335" s="182"/>
      <c r="S335" s="41"/>
    </row>
    <row r="336" spans="1:19" x14ac:dyDescent="0.25">
      <c r="A336" s="124"/>
      <c r="B336" s="95">
        <v>78861</v>
      </c>
      <c r="C336" s="128" t="s">
        <v>81</v>
      </c>
      <c r="D336" s="174">
        <v>44362</v>
      </c>
      <c r="E336" s="172"/>
      <c r="F336" s="128" t="s">
        <v>244</v>
      </c>
      <c r="G336" s="171" t="s">
        <v>83</v>
      </c>
      <c r="H336" s="172"/>
      <c r="I336" s="171" t="s">
        <v>341</v>
      </c>
      <c r="J336" s="172"/>
      <c r="K336" s="96">
        <v>0</v>
      </c>
      <c r="L336" s="97" t="s">
        <v>247</v>
      </c>
      <c r="M336" s="173">
        <v>78.710000000000008</v>
      </c>
      <c r="N336" s="172"/>
      <c r="O336" s="173">
        <v>78.710000000000008</v>
      </c>
      <c r="P336" s="172"/>
      <c r="Q336" s="182"/>
      <c r="R336" s="182"/>
      <c r="S336" s="41"/>
    </row>
    <row r="337" spans="1:19" x14ac:dyDescent="0.25">
      <c r="A337" s="124"/>
      <c r="B337" s="95">
        <v>78862</v>
      </c>
      <c r="C337" s="128" t="s">
        <v>81</v>
      </c>
      <c r="D337" s="174">
        <v>44362</v>
      </c>
      <c r="E337" s="172"/>
      <c r="F337" s="128" t="s">
        <v>244</v>
      </c>
      <c r="G337" s="171" t="s">
        <v>83</v>
      </c>
      <c r="H337" s="172"/>
      <c r="I337" s="171" t="s">
        <v>342</v>
      </c>
      <c r="J337" s="172"/>
      <c r="K337" s="96">
        <v>0</v>
      </c>
      <c r="L337" s="97" t="s">
        <v>247</v>
      </c>
      <c r="M337" s="173">
        <v>74.820000000000007</v>
      </c>
      <c r="N337" s="172"/>
      <c r="O337" s="173">
        <v>74.820000000000007</v>
      </c>
      <c r="P337" s="172"/>
      <c r="Q337" s="182"/>
      <c r="R337" s="182"/>
      <c r="S337" s="41"/>
    </row>
    <row r="338" spans="1:19" x14ac:dyDescent="0.25">
      <c r="A338" s="124"/>
      <c r="B338" s="95">
        <v>79256</v>
      </c>
      <c r="C338" s="128" t="s">
        <v>81</v>
      </c>
      <c r="D338" s="174">
        <v>44391</v>
      </c>
      <c r="E338" s="172"/>
      <c r="F338" s="128" t="s">
        <v>244</v>
      </c>
      <c r="G338" s="171" t="s">
        <v>83</v>
      </c>
      <c r="H338" s="172"/>
      <c r="I338" s="171" t="s">
        <v>343</v>
      </c>
      <c r="J338" s="172"/>
      <c r="K338" s="96">
        <v>0</v>
      </c>
      <c r="L338" s="97" t="s">
        <v>247</v>
      </c>
      <c r="M338" s="173">
        <v>27.439999999999998</v>
      </c>
      <c r="N338" s="172"/>
      <c r="O338" s="173">
        <v>27.439999999999998</v>
      </c>
      <c r="P338" s="172"/>
      <c r="Q338" s="182"/>
      <c r="R338" s="182"/>
      <c r="S338" s="41"/>
    </row>
    <row r="339" spans="1:19" x14ac:dyDescent="0.25">
      <c r="A339" s="124"/>
      <c r="B339" s="95">
        <v>79258</v>
      </c>
      <c r="C339" s="128" t="s">
        <v>81</v>
      </c>
      <c r="D339" s="174">
        <v>44391</v>
      </c>
      <c r="E339" s="172"/>
      <c r="F339" s="128" t="s">
        <v>244</v>
      </c>
      <c r="G339" s="171" t="s">
        <v>83</v>
      </c>
      <c r="H339" s="172"/>
      <c r="I339" s="171" t="s">
        <v>344</v>
      </c>
      <c r="J339" s="172"/>
      <c r="K339" s="96">
        <v>0</v>
      </c>
      <c r="L339" s="97" t="s">
        <v>247</v>
      </c>
      <c r="M339" s="173">
        <v>63.239999999999995</v>
      </c>
      <c r="N339" s="172"/>
      <c r="O339" s="173">
        <v>63.239999999999995</v>
      </c>
      <c r="P339" s="172"/>
      <c r="Q339" s="182"/>
      <c r="R339" s="182"/>
      <c r="S339" s="41"/>
    </row>
    <row r="340" spans="1:19" x14ac:dyDescent="0.25">
      <c r="A340" s="124"/>
      <c r="B340" s="95">
        <v>79788</v>
      </c>
      <c r="C340" s="128" t="s">
        <v>81</v>
      </c>
      <c r="D340" s="174">
        <v>44421</v>
      </c>
      <c r="E340" s="172"/>
      <c r="F340" s="128" t="s">
        <v>244</v>
      </c>
      <c r="G340" s="171" t="s">
        <v>83</v>
      </c>
      <c r="H340" s="172"/>
      <c r="I340" s="171" t="s">
        <v>345</v>
      </c>
      <c r="J340" s="172"/>
      <c r="K340" s="96">
        <v>0</v>
      </c>
      <c r="L340" s="97" t="s">
        <v>247</v>
      </c>
      <c r="M340" s="173">
        <v>27.130000000000003</v>
      </c>
      <c r="N340" s="172"/>
      <c r="O340" s="173">
        <v>27.130000000000003</v>
      </c>
      <c r="P340" s="172"/>
      <c r="Q340" s="182"/>
      <c r="R340" s="182"/>
      <c r="S340" s="41"/>
    </row>
    <row r="341" spans="1:19" x14ac:dyDescent="0.25">
      <c r="A341" s="124"/>
      <c r="B341" s="95">
        <v>79790</v>
      </c>
      <c r="C341" s="128" t="s">
        <v>81</v>
      </c>
      <c r="D341" s="174">
        <v>44421</v>
      </c>
      <c r="E341" s="172"/>
      <c r="F341" s="128" t="s">
        <v>244</v>
      </c>
      <c r="G341" s="171" t="s">
        <v>83</v>
      </c>
      <c r="H341" s="172"/>
      <c r="I341" s="171" t="s">
        <v>346</v>
      </c>
      <c r="J341" s="172"/>
      <c r="K341" s="96">
        <v>0</v>
      </c>
      <c r="L341" s="97" t="s">
        <v>247</v>
      </c>
      <c r="M341" s="173">
        <v>84.14</v>
      </c>
      <c r="N341" s="172"/>
      <c r="O341" s="173">
        <v>84.14</v>
      </c>
      <c r="P341" s="172"/>
      <c r="Q341" s="182"/>
      <c r="R341" s="182"/>
      <c r="S341" s="41"/>
    </row>
    <row r="342" spans="1:19" x14ac:dyDescent="0.25">
      <c r="A342" s="124"/>
      <c r="B342" s="95">
        <v>80264</v>
      </c>
      <c r="C342" s="128" t="s">
        <v>81</v>
      </c>
      <c r="D342" s="174">
        <v>44454</v>
      </c>
      <c r="E342" s="172"/>
      <c r="F342" s="128" t="s">
        <v>244</v>
      </c>
      <c r="G342" s="171" t="s">
        <v>83</v>
      </c>
      <c r="H342" s="172"/>
      <c r="I342" s="171" t="s">
        <v>347</v>
      </c>
      <c r="J342" s="172"/>
      <c r="K342" s="96">
        <v>0</v>
      </c>
      <c r="L342" s="97" t="s">
        <v>247</v>
      </c>
      <c r="M342" s="173">
        <v>25.78</v>
      </c>
      <c r="N342" s="172"/>
      <c r="O342" s="173">
        <v>25.78</v>
      </c>
      <c r="P342" s="172"/>
      <c r="Q342" s="182"/>
      <c r="R342" s="182"/>
      <c r="S342" s="41"/>
    </row>
    <row r="343" spans="1:19" x14ac:dyDescent="0.25">
      <c r="A343" s="124"/>
      <c r="B343" s="95">
        <v>80266</v>
      </c>
      <c r="C343" s="128" t="s">
        <v>81</v>
      </c>
      <c r="D343" s="174">
        <v>44454</v>
      </c>
      <c r="E343" s="172"/>
      <c r="F343" s="128" t="s">
        <v>244</v>
      </c>
      <c r="G343" s="171" t="s">
        <v>83</v>
      </c>
      <c r="H343" s="172"/>
      <c r="I343" s="171" t="s">
        <v>348</v>
      </c>
      <c r="J343" s="172"/>
      <c r="K343" s="96">
        <v>0</v>
      </c>
      <c r="L343" s="97" t="s">
        <v>247</v>
      </c>
      <c r="M343" s="173">
        <v>70</v>
      </c>
      <c r="N343" s="172"/>
      <c r="O343" s="173">
        <v>70</v>
      </c>
      <c r="P343" s="172"/>
      <c r="Q343" s="182"/>
      <c r="R343" s="182"/>
      <c r="S343" s="41"/>
    </row>
    <row r="344" spans="1:19" x14ac:dyDescent="0.25">
      <c r="A344" s="124"/>
      <c r="B344" s="95">
        <v>80980</v>
      </c>
      <c r="C344" s="128" t="s">
        <v>81</v>
      </c>
      <c r="D344" s="174">
        <v>44513</v>
      </c>
      <c r="E344" s="172"/>
      <c r="F344" s="128" t="s">
        <v>244</v>
      </c>
      <c r="G344" s="171" t="s">
        <v>83</v>
      </c>
      <c r="H344" s="172"/>
      <c r="I344" s="171" t="s">
        <v>349</v>
      </c>
      <c r="J344" s="172"/>
      <c r="K344" s="96">
        <v>0</v>
      </c>
      <c r="L344" s="97" t="s">
        <v>247</v>
      </c>
      <c r="M344" s="173">
        <v>25.73</v>
      </c>
      <c r="N344" s="172"/>
      <c r="O344" s="173">
        <v>25.73</v>
      </c>
      <c r="P344" s="172"/>
      <c r="Q344" s="182"/>
      <c r="R344" s="182"/>
      <c r="S344" s="41"/>
    </row>
    <row r="345" spans="1:19" x14ac:dyDescent="0.25">
      <c r="A345" s="124"/>
      <c r="B345" s="95">
        <v>80981</v>
      </c>
      <c r="C345" s="128" t="s">
        <v>81</v>
      </c>
      <c r="D345" s="174">
        <v>44513</v>
      </c>
      <c r="E345" s="172"/>
      <c r="F345" s="128" t="s">
        <v>244</v>
      </c>
      <c r="G345" s="171" t="s">
        <v>83</v>
      </c>
      <c r="H345" s="172"/>
      <c r="I345" s="171" t="s">
        <v>350</v>
      </c>
      <c r="J345" s="172"/>
      <c r="K345" s="96">
        <v>0</v>
      </c>
      <c r="L345" s="97" t="s">
        <v>247</v>
      </c>
      <c r="M345" s="173">
        <v>28.919999999999998</v>
      </c>
      <c r="N345" s="172"/>
      <c r="O345" s="173">
        <v>28.919999999999998</v>
      </c>
      <c r="P345" s="172"/>
      <c r="Q345" s="182"/>
      <c r="R345" s="182"/>
      <c r="S345" s="41"/>
    </row>
    <row r="346" spans="1:19" x14ac:dyDescent="0.25">
      <c r="A346" s="124"/>
      <c r="B346" s="95">
        <v>80986</v>
      </c>
      <c r="C346" s="128" t="s">
        <v>81</v>
      </c>
      <c r="D346" s="174">
        <v>44513</v>
      </c>
      <c r="E346" s="172"/>
      <c r="F346" s="128" t="s">
        <v>244</v>
      </c>
      <c r="G346" s="171" t="s">
        <v>83</v>
      </c>
      <c r="H346" s="172"/>
      <c r="I346" s="171" t="s">
        <v>351</v>
      </c>
      <c r="J346" s="172"/>
      <c r="K346" s="96">
        <v>0</v>
      </c>
      <c r="L346" s="97" t="s">
        <v>247</v>
      </c>
      <c r="M346" s="173">
        <v>66.94</v>
      </c>
      <c r="N346" s="172"/>
      <c r="O346" s="173">
        <v>66.94</v>
      </c>
      <c r="P346" s="172"/>
      <c r="Q346" s="182"/>
      <c r="R346" s="182"/>
      <c r="S346" s="41"/>
    </row>
    <row r="347" spans="1:19" x14ac:dyDescent="0.25">
      <c r="A347" s="124"/>
      <c r="B347" s="95">
        <v>80987</v>
      </c>
      <c r="C347" s="128" t="s">
        <v>81</v>
      </c>
      <c r="D347" s="174">
        <v>44513</v>
      </c>
      <c r="E347" s="172"/>
      <c r="F347" s="128" t="s">
        <v>244</v>
      </c>
      <c r="G347" s="171" t="s">
        <v>83</v>
      </c>
      <c r="H347" s="172"/>
      <c r="I347" s="171" t="s">
        <v>352</v>
      </c>
      <c r="J347" s="172"/>
      <c r="K347" s="96">
        <v>0</v>
      </c>
      <c r="L347" s="97" t="s">
        <v>247</v>
      </c>
      <c r="M347" s="173">
        <v>81.61</v>
      </c>
      <c r="N347" s="172"/>
      <c r="O347" s="173">
        <v>81.61</v>
      </c>
      <c r="P347" s="172"/>
      <c r="Q347" s="182"/>
      <c r="R347" s="182"/>
      <c r="S347" s="41"/>
    </row>
    <row r="348" spans="1:19" x14ac:dyDescent="0.25">
      <c r="A348" s="124"/>
      <c r="B348" s="95">
        <v>81384</v>
      </c>
      <c r="C348" s="128" t="s">
        <v>81</v>
      </c>
      <c r="D348" s="174">
        <v>44545</v>
      </c>
      <c r="E348" s="172"/>
      <c r="F348" s="128" t="s">
        <v>244</v>
      </c>
      <c r="G348" s="171" t="s">
        <v>83</v>
      </c>
      <c r="H348" s="172"/>
      <c r="I348" s="171" t="s">
        <v>353</v>
      </c>
      <c r="J348" s="172"/>
      <c r="K348" s="96">
        <v>0</v>
      </c>
      <c r="L348" s="97" t="s">
        <v>247</v>
      </c>
      <c r="M348" s="173">
        <v>59.1</v>
      </c>
      <c r="N348" s="172"/>
      <c r="O348" s="173">
        <v>59.1</v>
      </c>
      <c r="P348" s="172"/>
      <c r="Q348" s="182"/>
      <c r="R348" s="182"/>
      <c r="S348" s="41"/>
    </row>
    <row r="349" spans="1:19" x14ac:dyDescent="0.25">
      <c r="A349" s="124"/>
      <c r="B349" s="95">
        <v>81386</v>
      </c>
      <c r="C349" s="128" t="s">
        <v>81</v>
      </c>
      <c r="D349" s="174">
        <v>44545</v>
      </c>
      <c r="E349" s="172"/>
      <c r="F349" s="128" t="s">
        <v>244</v>
      </c>
      <c r="G349" s="171" t="s">
        <v>83</v>
      </c>
      <c r="H349" s="172"/>
      <c r="I349" s="171" t="s">
        <v>354</v>
      </c>
      <c r="J349" s="172"/>
      <c r="K349" s="96">
        <v>0</v>
      </c>
      <c r="L349" s="97" t="s">
        <v>247</v>
      </c>
      <c r="M349" s="173">
        <v>121.88</v>
      </c>
      <c r="N349" s="172"/>
      <c r="O349" s="173">
        <v>121.88</v>
      </c>
      <c r="P349" s="172"/>
      <c r="Q349" s="182"/>
      <c r="R349" s="182"/>
      <c r="S349" s="41"/>
    </row>
    <row r="350" spans="1:19" x14ac:dyDescent="0.25">
      <c r="A350" s="124"/>
      <c r="B350" s="95">
        <v>81900</v>
      </c>
      <c r="C350" s="128" t="s">
        <v>81</v>
      </c>
      <c r="D350" s="174">
        <v>44579</v>
      </c>
      <c r="E350" s="172"/>
      <c r="F350" s="128" t="s">
        <v>244</v>
      </c>
      <c r="G350" s="171" t="s">
        <v>83</v>
      </c>
      <c r="H350" s="172"/>
      <c r="I350" s="171" t="s">
        <v>355</v>
      </c>
      <c r="J350" s="172"/>
      <c r="K350" s="96">
        <v>0</v>
      </c>
      <c r="L350" s="97" t="s">
        <v>247</v>
      </c>
      <c r="M350" s="173">
        <v>134.63</v>
      </c>
      <c r="N350" s="172"/>
      <c r="O350" s="173">
        <v>134.63</v>
      </c>
      <c r="P350" s="172"/>
      <c r="Q350" s="182"/>
      <c r="R350" s="182"/>
      <c r="S350" s="41"/>
    </row>
    <row r="351" spans="1:19" x14ac:dyDescent="0.25">
      <c r="A351" s="124"/>
      <c r="B351" s="95">
        <v>81902</v>
      </c>
      <c r="C351" s="128" t="s">
        <v>81</v>
      </c>
      <c r="D351" s="174">
        <v>44579</v>
      </c>
      <c r="E351" s="172"/>
      <c r="F351" s="128" t="s">
        <v>244</v>
      </c>
      <c r="G351" s="171" t="s">
        <v>83</v>
      </c>
      <c r="H351" s="172"/>
      <c r="I351" s="171" t="s">
        <v>356</v>
      </c>
      <c r="J351" s="172"/>
      <c r="K351" s="96">
        <v>0</v>
      </c>
      <c r="L351" s="97" t="s">
        <v>71</v>
      </c>
      <c r="M351" s="173">
        <v>255</v>
      </c>
      <c r="N351" s="172"/>
      <c r="O351" s="173">
        <v>255</v>
      </c>
      <c r="P351" s="172"/>
      <c r="Q351" s="182"/>
      <c r="R351" s="182"/>
      <c r="S351" s="41"/>
    </row>
    <row r="352" spans="1:19" x14ac:dyDescent="0.25">
      <c r="A352" s="124"/>
      <c r="B352" s="95">
        <v>82391</v>
      </c>
      <c r="C352" s="128" t="s">
        <v>81</v>
      </c>
      <c r="D352" s="174">
        <v>44597</v>
      </c>
      <c r="E352" s="172"/>
      <c r="F352" s="128" t="s">
        <v>244</v>
      </c>
      <c r="G352" s="171" t="s">
        <v>83</v>
      </c>
      <c r="H352" s="172"/>
      <c r="I352" s="171" t="s">
        <v>357</v>
      </c>
      <c r="J352" s="172"/>
      <c r="K352" s="96">
        <v>0</v>
      </c>
      <c r="L352" s="97" t="s">
        <v>247</v>
      </c>
      <c r="M352" s="173">
        <v>95.39</v>
      </c>
      <c r="N352" s="172"/>
      <c r="O352" s="173">
        <v>95.39</v>
      </c>
      <c r="P352" s="172"/>
      <c r="Q352" s="182"/>
      <c r="R352" s="182"/>
      <c r="S352" s="41"/>
    </row>
    <row r="353" spans="1:19" x14ac:dyDescent="0.25">
      <c r="A353" s="124"/>
      <c r="B353" s="95">
        <v>82392</v>
      </c>
      <c r="C353" s="128" t="s">
        <v>81</v>
      </c>
      <c r="D353" s="174">
        <v>44597</v>
      </c>
      <c r="E353" s="172"/>
      <c r="F353" s="128" t="s">
        <v>244</v>
      </c>
      <c r="G353" s="171" t="s">
        <v>83</v>
      </c>
      <c r="H353" s="172"/>
      <c r="I353" s="171" t="s">
        <v>358</v>
      </c>
      <c r="J353" s="172"/>
      <c r="K353" s="96">
        <v>0</v>
      </c>
      <c r="L353" s="97" t="s">
        <v>247</v>
      </c>
      <c r="M353" s="173">
        <v>147.28</v>
      </c>
      <c r="N353" s="172"/>
      <c r="O353" s="173">
        <v>147.28</v>
      </c>
      <c r="P353" s="172"/>
      <c r="Q353" s="182"/>
      <c r="R353" s="182"/>
      <c r="S353" s="41"/>
    </row>
    <row r="354" spans="1:19" x14ac:dyDescent="0.25">
      <c r="A354" s="124"/>
      <c r="B354" s="95">
        <v>82590</v>
      </c>
      <c r="C354" s="128" t="s">
        <v>81</v>
      </c>
      <c r="D354" s="174">
        <v>44635</v>
      </c>
      <c r="E354" s="172"/>
      <c r="F354" s="128" t="s">
        <v>244</v>
      </c>
      <c r="G354" s="171" t="s">
        <v>83</v>
      </c>
      <c r="H354" s="172"/>
      <c r="I354" s="171" t="s">
        <v>359</v>
      </c>
      <c r="J354" s="172"/>
      <c r="K354" s="96">
        <v>0</v>
      </c>
      <c r="L354" s="97" t="s">
        <v>247</v>
      </c>
      <c r="M354" s="173">
        <v>42.910000000000004</v>
      </c>
      <c r="N354" s="172"/>
      <c r="O354" s="173">
        <v>42.910000000000004</v>
      </c>
      <c r="P354" s="172"/>
      <c r="Q354" s="182"/>
      <c r="R354" s="182"/>
      <c r="S354" s="41"/>
    </row>
    <row r="355" spans="1:19" x14ac:dyDescent="0.25">
      <c r="A355" s="124"/>
      <c r="B355" s="95">
        <v>82592</v>
      </c>
      <c r="C355" s="128" t="s">
        <v>81</v>
      </c>
      <c r="D355" s="174">
        <v>44635</v>
      </c>
      <c r="E355" s="172"/>
      <c r="F355" s="128" t="s">
        <v>244</v>
      </c>
      <c r="G355" s="171" t="s">
        <v>83</v>
      </c>
      <c r="H355" s="172"/>
      <c r="I355" s="171" t="s">
        <v>360</v>
      </c>
      <c r="J355" s="172"/>
      <c r="K355" s="96">
        <v>0</v>
      </c>
      <c r="L355" s="97" t="s">
        <v>247</v>
      </c>
      <c r="M355" s="173">
        <v>103.57000000000001</v>
      </c>
      <c r="N355" s="172"/>
      <c r="O355" s="173">
        <v>103.57000000000001</v>
      </c>
      <c r="P355" s="172"/>
      <c r="Q355" s="182"/>
      <c r="R355" s="182"/>
      <c r="S355" s="41"/>
    </row>
    <row r="356" spans="1:19" ht="15.75" thickBot="1" x14ac:dyDescent="0.3">
      <c r="A356" s="188"/>
      <c r="B356" s="186"/>
      <c r="C356" s="186"/>
      <c r="D356" s="186"/>
      <c r="E356" s="186"/>
      <c r="F356" s="186"/>
      <c r="G356" s="186"/>
      <c r="H356" s="186"/>
      <c r="I356" s="186"/>
      <c r="J356" s="186"/>
      <c r="K356" s="186"/>
      <c r="L356" s="189" t="s">
        <v>73</v>
      </c>
      <c r="M356" s="186"/>
      <c r="N356" s="24"/>
      <c r="O356" s="201">
        <f>SUM(O332:P355)</f>
        <v>1811.3500000000004</v>
      </c>
      <c r="P356" s="186"/>
      <c r="Q356" s="75"/>
      <c r="R356" s="100">
        <f>SUM(Q332:R355)</f>
        <v>0</v>
      </c>
      <c r="S356" s="41"/>
    </row>
    <row r="357" spans="1:19" ht="15.75" thickBot="1" x14ac:dyDescent="0.3">
      <c r="A357" s="188"/>
      <c r="B357" s="186"/>
      <c r="C357" s="186"/>
      <c r="D357" s="186"/>
      <c r="E357" s="186"/>
      <c r="F357" s="186"/>
      <c r="G357" s="186"/>
      <c r="H357" s="186"/>
      <c r="I357" s="186"/>
      <c r="J357" s="186"/>
      <c r="K357" s="186"/>
      <c r="L357" s="189" t="s">
        <v>74</v>
      </c>
      <c r="M357" s="186"/>
      <c r="N357" s="186"/>
      <c r="O357" s="202">
        <f>O356-R356</f>
        <v>1811.3500000000004</v>
      </c>
      <c r="P357" s="203"/>
      <c r="Q357" s="186"/>
      <c r="R357" s="186"/>
      <c r="S357" s="41"/>
    </row>
    <row r="358" spans="1:19" x14ac:dyDescent="0.25">
      <c r="A358" s="38"/>
      <c r="B358" s="39" t="s">
        <v>56</v>
      </c>
      <c r="C358" s="178" t="s">
        <v>389</v>
      </c>
      <c r="D358" s="183"/>
      <c r="E358" s="184" t="s">
        <v>57</v>
      </c>
      <c r="F358" s="183"/>
      <c r="G358" s="178" t="s">
        <v>390</v>
      </c>
      <c r="H358" s="183"/>
      <c r="I358" s="183"/>
      <c r="J358" s="183"/>
      <c r="K358" s="183"/>
      <c r="L358" s="183"/>
      <c r="M358" s="40"/>
      <c r="N358" s="184"/>
      <c r="O358" s="183"/>
      <c r="P358" s="183"/>
      <c r="Q358" s="185"/>
      <c r="R358" s="183"/>
      <c r="S358" s="41"/>
    </row>
    <row r="359" spans="1:19" x14ac:dyDescent="0.25">
      <c r="A359" s="23"/>
      <c r="B359" s="33" t="s">
        <v>58</v>
      </c>
      <c r="C359" s="33" t="s">
        <v>59</v>
      </c>
      <c r="D359" s="33" t="s">
        <v>60</v>
      </c>
      <c r="E359" s="24"/>
      <c r="F359" s="33" t="s">
        <v>61</v>
      </c>
      <c r="G359" s="33" t="s">
        <v>62</v>
      </c>
      <c r="H359" s="24"/>
      <c r="I359" s="199" t="s">
        <v>63</v>
      </c>
      <c r="J359" s="186"/>
      <c r="K359" s="35" t="s">
        <v>64</v>
      </c>
      <c r="L359" s="200" t="s">
        <v>65</v>
      </c>
      <c r="M359" s="186"/>
      <c r="N359" s="200" t="s">
        <v>66</v>
      </c>
      <c r="O359" s="186"/>
      <c r="P359" s="200" t="s">
        <v>67</v>
      </c>
      <c r="Q359" s="186"/>
      <c r="R359" s="107" t="s">
        <v>68</v>
      </c>
      <c r="S359" s="41"/>
    </row>
    <row r="360" spans="1:19" ht="15.75" thickBot="1" x14ac:dyDescent="0.3">
      <c r="A360" s="124"/>
      <c r="B360" s="95">
        <v>77074</v>
      </c>
      <c r="C360" s="128" t="s">
        <v>81</v>
      </c>
      <c r="D360" s="174">
        <v>44294</v>
      </c>
      <c r="E360" s="172"/>
      <c r="F360" s="128" t="s">
        <v>244</v>
      </c>
      <c r="G360" s="171" t="s">
        <v>391</v>
      </c>
      <c r="H360" s="172"/>
      <c r="I360" s="171" t="s">
        <v>392</v>
      </c>
      <c r="J360" s="172"/>
      <c r="K360" s="96">
        <v>0</v>
      </c>
      <c r="L360" s="97" t="s">
        <v>71</v>
      </c>
      <c r="M360" s="173">
        <v>208.66</v>
      </c>
      <c r="N360" s="172"/>
      <c r="O360" s="173">
        <v>208.66</v>
      </c>
      <c r="P360" s="172"/>
      <c r="Q360" s="182"/>
      <c r="R360" s="182"/>
      <c r="S360" s="41"/>
    </row>
    <row r="361" spans="1:19" ht="15.75" thickBot="1" x14ac:dyDescent="0.3">
      <c r="A361" s="41"/>
      <c r="P361" s="50">
        <f>SUM(O360)</f>
        <v>208.66</v>
      </c>
      <c r="R361" s="105"/>
      <c r="S361" s="41"/>
    </row>
    <row r="362" spans="1:19" x14ac:dyDescent="0.25">
      <c r="A362" s="38"/>
      <c r="B362" s="39" t="s">
        <v>56</v>
      </c>
      <c r="C362" s="178" t="s">
        <v>418</v>
      </c>
      <c r="D362" s="183"/>
      <c r="E362" s="184" t="s">
        <v>57</v>
      </c>
      <c r="F362" s="183"/>
      <c r="G362" s="178" t="s">
        <v>419</v>
      </c>
      <c r="H362" s="183"/>
      <c r="I362" s="183"/>
      <c r="J362" s="183"/>
      <c r="K362" s="183"/>
      <c r="L362" s="183"/>
      <c r="M362" s="40"/>
      <c r="N362" s="184"/>
      <c r="O362" s="183"/>
      <c r="P362" s="183"/>
      <c r="Q362" s="185"/>
      <c r="R362" s="183"/>
      <c r="S362" s="41"/>
    </row>
    <row r="363" spans="1:19" x14ac:dyDescent="0.25">
      <c r="A363" s="23"/>
      <c r="B363" s="33" t="s">
        <v>58</v>
      </c>
      <c r="C363" s="33" t="s">
        <v>59</v>
      </c>
      <c r="D363" s="33" t="s">
        <v>60</v>
      </c>
      <c r="E363" s="24"/>
      <c r="F363" s="33" t="s">
        <v>61</v>
      </c>
      <c r="G363" s="33" t="s">
        <v>62</v>
      </c>
      <c r="H363" s="24"/>
      <c r="I363" s="199" t="s">
        <v>63</v>
      </c>
      <c r="J363" s="186"/>
      <c r="K363" s="35" t="s">
        <v>64</v>
      </c>
      <c r="L363" s="200" t="s">
        <v>65</v>
      </c>
      <c r="M363" s="186"/>
      <c r="N363" s="200" t="s">
        <v>66</v>
      </c>
      <c r="O363" s="186"/>
      <c r="P363" s="200" t="s">
        <v>67</v>
      </c>
      <c r="Q363" s="186"/>
      <c r="R363" s="107" t="s">
        <v>68</v>
      </c>
      <c r="S363" s="41"/>
    </row>
    <row r="364" spans="1:19" x14ac:dyDescent="0.25">
      <c r="A364" s="124"/>
      <c r="B364" s="95">
        <v>77871</v>
      </c>
      <c r="C364" s="128" t="s">
        <v>81</v>
      </c>
      <c r="D364" s="174">
        <v>44298</v>
      </c>
      <c r="E364" s="172"/>
      <c r="F364" s="128" t="s">
        <v>244</v>
      </c>
      <c r="G364" s="171" t="s">
        <v>83</v>
      </c>
      <c r="H364" s="172"/>
      <c r="I364" s="171" t="s">
        <v>279</v>
      </c>
      <c r="J364" s="172"/>
      <c r="K364" s="96">
        <v>0</v>
      </c>
      <c r="L364" s="97" t="s">
        <v>71</v>
      </c>
      <c r="M364" s="173">
        <v>179.95</v>
      </c>
      <c r="N364" s="172"/>
      <c r="O364" s="173">
        <v>179.95</v>
      </c>
      <c r="P364" s="172"/>
      <c r="Q364" s="182"/>
      <c r="R364" s="182"/>
      <c r="S364" s="41"/>
    </row>
    <row r="365" spans="1:19" x14ac:dyDescent="0.25">
      <c r="A365" s="124"/>
      <c r="B365" s="95">
        <v>78851</v>
      </c>
      <c r="C365" s="128" t="s">
        <v>81</v>
      </c>
      <c r="D365" s="174">
        <v>44362</v>
      </c>
      <c r="E365" s="172"/>
      <c r="F365" s="128" t="s">
        <v>244</v>
      </c>
      <c r="G365" s="171" t="s">
        <v>83</v>
      </c>
      <c r="H365" s="172"/>
      <c r="I365" s="171" t="s">
        <v>280</v>
      </c>
      <c r="J365" s="172"/>
      <c r="K365" s="96">
        <v>0</v>
      </c>
      <c r="L365" s="97" t="s">
        <v>71</v>
      </c>
      <c r="M365" s="173">
        <v>176.28</v>
      </c>
      <c r="N365" s="172"/>
      <c r="O365" s="173">
        <v>176.28</v>
      </c>
      <c r="P365" s="172"/>
      <c r="Q365" s="182"/>
      <c r="R365" s="182"/>
      <c r="S365" s="41"/>
    </row>
    <row r="366" spans="1:19" x14ac:dyDescent="0.25">
      <c r="A366" s="124"/>
      <c r="B366" s="95">
        <v>78852</v>
      </c>
      <c r="C366" s="128" t="s">
        <v>81</v>
      </c>
      <c r="D366" s="174">
        <v>44362</v>
      </c>
      <c r="E366" s="172"/>
      <c r="F366" s="128" t="s">
        <v>244</v>
      </c>
      <c r="G366" s="171" t="s">
        <v>83</v>
      </c>
      <c r="H366" s="172"/>
      <c r="I366" s="171" t="s">
        <v>281</v>
      </c>
      <c r="J366" s="172"/>
      <c r="K366" s="96">
        <v>0</v>
      </c>
      <c r="L366" s="97" t="s">
        <v>71</v>
      </c>
      <c r="M366" s="173">
        <v>191.59</v>
      </c>
      <c r="N366" s="172"/>
      <c r="O366" s="173">
        <v>191.59</v>
      </c>
      <c r="P366" s="172"/>
      <c r="Q366" s="182"/>
      <c r="R366" s="182"/>
      <c r="S366" s="41"/>
    </row>
    <row r="367" spans="1:19" x14ac:dyDescent="0.25">
      <c r="A367" s="124"/>
      <c r="B367" s="95">
        <v>79254</v>
      </c>
      <c r="C367" s="128" t="s">
        <v>81</v>
      </c>
      <c r="D367" s="174">
        <v>44391</v>
      </c>
      <c r="E367" s="172"/>
      <c r="F367" s="128" t="s">
        <v>244</v>
      </c>
      <c r="G367" s="171" t="s">
        <v>83</v>
      </c>
      <c r="H367" s="172"/>
      <c r="I367" s="171" t="s">
        <v>282</v>
      </c>
      <c r="J367" s="172"/>
      <c r="K367" s="96">
        <v>0</v>
      </c>
      <c r="L367" s="97" t="s">
        <v>71</v>
      </c>
      <c r="M367" s="173">
        <v>182.60999999999999</v>
      </c>
      <c r="N367" s="172"/>
      <c r="O367" s="173">
        <v>182.60999999999999</v>
      </c>
      <c r="P367" s="172"/>
      <c r="Q367" s="182"/>
      <c r="R367" s="182"/>
      <c r="S367" s="41"/>
    </row>
    <row r="368" spans="1:19" x14ac:dyDescent="0.25">
      <c r="A368" s="124"/>
      <c r="B368" s="95">
        <v>79786</v>
      </c>
      <c r="C368" s="128" t="s">
        <v>81</v>
      </c>
      <c r="D368" s="174">
        <v>44421</v>
      </c>
      <c r="E368" s="172"/>
      <c r="F368" s="128" t="s">
        <v>244</v>
      </c>
      <c r="G368" s="171" t="s">
        <v>83</v>
      </c>
      <c r="H368" s="172"/>
      <c r="I368" s="171" t="s">
        <v>284</v>
      </c>
      <c r="J368" s="172"/>
      <c r="K368" s="96">
        <v>0</v>
      </c>
      <c r="L368" s="97" t="s">
        <v>71</v>
      </c>
      <c r="M368" s="173">
        <v>198.87</v>
      </c>
      <c r="N368" s="172"/>
      <c r="O368" s="173">
        <v>198.87</v>
      </c>
      <c r="P368" s="172"/>
      <c r="Q368" s="182"/>
      <c r="R368" s="182"/>
      <c r="S368" s="41"/>
    </row>
    <row r="369" spans="1:19" x14ac:dyDescent="0.25">
      <c r="A369" s="124"/>
      <c r="B369" s="95">
        <v>80262</v>
      </c>
      <c r="C369" s="128" t="s">
        <v>81</v>
      </c>
      <c r="D369" s="174">
        <v>44454</v>
      </c>
      <c r="E369" s="172"/>
      <c r="F369" s="128" t="s">
        <v>244</v>
      </c>
      <c r="G369" s="171" t="s">
        <v>83</v>
      </c>
      <c r="H369" s="172"/>
      <c r="I369" s="171" t="s">
        <v>285</v>
      </c>
      <c r="J369" s="172"/>
      <c r="K369" s="96">
        <v>0</v>
      </c>
      <c r="L369" s="97" t="s">
        <v>71</v>
      </c>
      <c r="M369" s="173">
        <v>214.69</v>
      </c>
      <c r="N369" s="172"/>
      <c r="O369" s="173">
        <v>214.69</v>
      </c>
      <c r="P369" s="172"/>
      <c r="Q369" s="182"/>
      <c r="R369" s="182"/>
      <c r="S369" s="41"/>
    </row>
    <row r="370" spans="1:19" x14ac:dyDescent="0.25">
      <c r="A370" s="124"/>
      <c r="B370" s="95">
        <v>80988</v>
      </c>
      <c r="C370" s="128" t="s">
        <v>81</v>
      </c>
      <c r="D370" s="174">
        <v>44513</v>
      </c>
      <c r="E370" s="172"/>
      <c r="F370" s="128" t="s">
        <v>244</v>
      </c>
      <c r="G370" s="171" t="s">
        <v>83</v>
      </c>
      <c r="H370" s="172"/>
      <c r="I370" s="171" t="s">
        <v>420</v>
      </c>
      <c r="J370" s="172"/>
      <c r="K370" s="96">
        <v>0</v>
      </c>
      <c r="L370" s="97" t="s">
        <v>71</v>
      </c>
      <c r="M370" s="173">
        <v>222.39000000000001</v>
      </c>
      <c r="N370" s="172"/>
      <c r="O370" s="173">
        <v>222.39000000000001</v>
      </c>
      <c r="P370" s="172"/>
      <c r="Q370" s="147"/>
      <c r="R370" s="148"/>
      <c r="S370" s="41"/>
    </row>
    <row r="371" spans="1:19" x14ac:dyDescent="0.25">
      <c r="A371" s="124"/>
      <c r="B371" s="95">
        <v>80989</v>
      </c>
      <c r="C371" s="128" t="s">
        <v>81</v>
      </c>
      <c r="D371" s="174">
        <v>44513</v>
      </c>
      <c r="E371" s="172"/>
      <c r="F371" s="128" t="s">
        <v>244</v>
      </c>
      <c r="G371" s="171" t="s">
        <v>83</v>
      </c>
      <c r="H371" s="172"/>
      <c r="I371" s="171" t="s">
        <v>286</v>
      </c>
      <c r="J371" s="172"/>
      <c r="K371" s="96">
        <v>0</v>
      </c>
      <c r="L371" s="97" t="s">
        <v>71</v>
      </c>
      <c r="M371" s="173">
        <v>228.84</v>
      </c>
      <c r="N371" s="172"/>
      <c r="O371" s="173">
        <v>228.84</v>
      </c>
      <c r="P371" s="172"/>
      <c r="Q371" s="147"/>
      <c r="R371" s="148"/>
      <c r="S371" s="41"/>
    </row>
    <row r="372" spans="1:19" x14ac:dyDescent="0.25">
      <c r="A372" s="124"/>
      <c r="B372" s="95">
        <v>81387</v>
      </c>
      <c r="C372" s="128" t="s">
        <v>81</v>
      </c>
      <c r="D372" s="174">
        <v>44545</v>
      </c>
      <c r="E372" s="172"/>
      <c r="F372" s="128" t="s">
        <v>244</v>
      </c>
      <c r="G372" s="171" t="s">
        <v>83</v>
      </c>
      <c r="H372" s="172"/>
      <c r="I372" s="171" t="s">
        <v>287</v>
      </c>
      <c r="J372" s="172"/>
      <c r="K372" s="96">
        <v>0</v>
      </c>
      <c r="L372" s="97" t="s">
        <v>71</v>
      </c>
      <c r="M372" s="173">
        <v>246.8</v>
      </c>
      <c r="N372" s="172"/>
      <c r="O372" s="173">
        <v>246.8</v>
      </c>
      <c r="P372" s="172"/>
      <c r="Q372" s="147"/>
      <c r="R372" s="148"/>
      <c r="S372" s="41"/>
    </row>
    <row r="373" spans="1:19" x14ac:dyDescent="0.25">
      <c r="A373" s="124"/>
      <c r="B373" s="95">
        <v>81901</v>
      </c>
      <c r="C373" s="128" t="s">
        <v>81</v>
      </c>
      <c r="D373" s="174">
        <v>44579</v>
      </c>
      <c r="E373" s="172"/>
      <c r="F373" s="128" t="s">
        <v>244</v>
      </c>
      <c r="G373" s="171" t="s">
        <v>83</v>
      </c>
      <c r="H373" s="172"/>
      <c r="I373" s="171" t="s">
        <v>289</v>
      </c>
      <c r="J373" s="172"/>
      <c r="K373" s="96">
        <v>0</v>
      </c>
      <c r="L373" s="97" t="s">
        <v>71</v>
      </c>
      <c r="M373" s="173">
        <v>226.7</v>
      </c>
      <c r="N373" s="172"/>
      <c r="O373" s="173">
        <v>226.7</v>
      </c>
      <c r="P373" s="172"/>
      <c r="Q373" s="147"/>
      <c r="R373" s="148"/>
      <c r="S373" s="41"/>
    </row>
    <row r="374" spans="1:19" x14ac:dyDescent="0.25">
      <c r="A374" s="124"/>
      <c r="B374" s="95">
        <v>82393</v>
      </c>
      <c r="C374" s="128" t="s">
        <v>81</v>
      </c>
      <c r="D374" s="174">
        <v>44597</v>
      </c>
      <c r="E374" s="172"/>
      <c r="F374" s="128" t="s">
        <v>244</v>
      </c>
      <c r="G374" s="171" t="s">
        <v>83</v>
      </c>
      <c r="H374" s="172"/>
      <c r="I374" s="171" t="s">
        <v>290</v>
      </c>
      <c r="J374" s="172"/>
      <c r="K374" s="96">
        <v>0</v>
      </c>
      <c r="L374" s="97" t="s">
        <v>71</v>
      </c>
      <c r="M374" s="173">
        <v>238.66</v>
      </c>
      <c r="N374" s="172"/>
      <c r="O374" s="173">
        <v>238.66</v>
      </c>
      <c r="P374" s="172"/>
      <c r="Q374" s="147"/>
      <c r="R374" s="148"/>
      <c r="S374" s="41"/>
    </row>
    <row r="375" spans="1:19" x14ac:dyDescent="0.25">
      <c r="A375" s="124"/>
      <c r="B375" s="95">
        <v>82593</v>
      </c>
      <c r="C375" s="128" t="s">
        <v>81</v>
      </c>
      <c r="D375" s="174">
        <v>44635</v>
      </c>
      <c r="E375" s="172"/>
      <c r="F375" s="128" t="s">
        <v>244</v>
      </c>
      <c r="G375" s="171" t="s">
        <v>83</v>
      </c>
      <c r="H375" s="172"/>
      <c r="I375" s="171" t="s">
        <v>291</v>
      </c>
      <c r="J375" s="172"/>
      <c r="K375" s="96">
        <v>0</v>
      </c>
      <c r="L375" s="97" t="s">
        <v>71</v>
      </c>
      <c r="M375" s="173">
        <v>214.35999999999999</v>
      </c>
      <c r="N375" s="172"/>
      <c r="O375" s="173">
        <v>214.35999999999999</v>
      </c>
      <c r="P375" s="172"/>
      <c r="Q375" s="182"/>
      <c r="R375" s="182"/>
      <c r="S375" s="41"/>
    </row>
    <row r="376" spans="1:19" ht="15.75" thickBot="1" x14ac:dyDescent="0.3">
      <c r="A376" s="188"/>
      <c r="B376" s="186"/>
      <c r="C376" s="186"/>
      <c r="D376" s="186"/>
      <c r="E376" s="186"/>
      <c r="F376" s="186"/>
      <c r="G376" s="186"/>
      <c r="H376" s="186"/>
      <c r="I376" s="186"/>
      <c r="J376" s="186"/>
      <c r="K376" s="186"/>
      <c r="L376" s="189" t="s">
        <v>73</v>
      </c>
      <c r="M376" s="186"/>
      <c r="N376" s="24"/>
      <c r="O376" s="201">
        <f>SUM(O364:P375)</f>
        <v>2521.7399999999998</v>
      </c>
      <c r="P376" s="186"/>
      <c r="Q376" s="75"/>
      <c r="R376" s="100"/>
      <c r="S376" s="41"/>
    </row>
    <row r="377" spans="1:19" ht="15.75" thickBot="1" x14ac:dyDescent="0.3">
      <c r="A377" s="188"/>
      <c r="B377" s="186"/>
      <c r="C377" s="186"/>
      <c r="D377" s="186"/>
      <c r="E377" s="186"/>
      <c r="F377" s="186"/>
      <c r="G377" s="186"/>
      <c r="H377" s="186"/>
      <c r="I377" s="186"/>
      <c r="J377" s="186"/>
      <c r="K377" s="186"/>
      <c r="L377" s="189" t="s">
        <v>74</v>
      </c>
      <c r="M377" s="186"/>
      <c r="N377" s="186"/>
      <c r="O377" s="202">
        <f>O376-Q376</f>
        <v>2521.7399999999998</v>
      </c>
      <c r="P377" s="203"/>
      <c r="Q377" s="186"/>
      <c r="R377" s="186"/>
      <c r="S377" s="41"/>
    </row>
    <row r="378" spans="1:19" x14ac:dyDescent="0.25">
      <c r="A378" s="38"/>
      <c r="B378" s="39" t="s">
        <v>56</v>
      </c>
      <c r="C378" s="178" t="s">
        <v>535</v>
      </c>
      <c r="D378" s="183"/>
      <c r="E378" s="184" t="s">
        <v>57</v>
      </c>
      <c r="F378" s="183"/>
      <c r="G378" s="178" t="s">
        <v>536</v>
      </c>
      <c r="H378" s="183"/>
      <c r="I378" s="183"/>
      <c r="J378" s="183"/>
      <c r="K378" s="183"/>
      <c r="L378" s="183"/>
      <c r="M378" s="40"/>
      <c r="N378" s="184"/>
      <c r="O378" s="183"/>
      <c r="P378" s="183"/>
      <c r="Q378" s="185"/>
      <c r="R378" s="183"/>
      <c r="S378" s="41"/>
    </row>
    <row r="379" spans="1:19" x14ac:dyDescent="0.25">
      <c r="A379" s="23"/>
      <c r="B379" s="33" t="s">
        <v>58</v>
      </c>
      <c r="C379" s="33" t="s">
        <v>59</v>
      </c>
      <c r="D379" s="33" t="s">
        <v>60</v>
      </c>
      <c r="E379" s="24"/>
      <c r="F379" s="33" t="s">
        <v>61</v>
      </c>
      <c r="G379" s="33" t="s">
        <v>62</v>
      </c>
      <c r="H379" s="24"/>
      <c r="I379" s="199" t="s">
        <v>63</v>
      </c>
      <c r="J379" s="186"/>
      <c r="K379" s="35" t="s">
        <v>64</v>
      </c>
      <c r="L379" s="200" t="s">
        <v>65</v>
      </c>
      <c r="M379" s="186"/>
      <c r="N379" s="200" t="s">
        <v>66</v>
      </c>
      <c r="O379" s="186"/>
      <c r="P379" s="200" t="s">
        <v>67</v>
      </c>
      <c r="Q379" s="186"/>
      <c r="R379" s="107" t="s">
        <v>68</v>
      </c>
      <c r="S379" s="41"/>
    </row>
    <row r="380" spans="1:19" x14ac:dyDescent="0.25">
      <c r="A380" s="124"/>
      <c r="B380" s="95">
        <v>77874</v>
      </c>
      <c r="C380" s="128" t="s">
        <v>81</v>
      </c>
      <c r="D380" s="174">
        <v>44298</v>
      </c>
      <c r="E380" s="172"/>
      <c r="F380" s="128" t="s">
        <v>244</v>
      </c>
      <c r="G380" s="171" t="s">
        <v>83</v>
      </c>
      <c r="H380" s="172"/>
      <c r="I380" s="171" t="s">
        <v>279</v>
      </c>
      <c r="J380" s="172"/>
      <c r="K380" s="96">
        <v>0</v>
      </c>
      <c r="L380" s="97" t="s">
        <v>247</v>
      </c>
      <c r="M380" s="173">
        <v>52.410000000000004</v>
      </c>
      <c r="N380" s="172"/>
      <c r="O380" s="173">
        <v>52.410000000000004</v>
      </c>
      <c r="P380" s="172"/>
      <c r="Q380" s="172"/>
      <c r="R380" s="172"/>
      <c r="S380" s="41"/>
    </row>
    <row r="381" spans="1:19" x14ac:dyDescent="0.25">
      <c r="A381" s="124"/>
      <c r="B381" s="95">
        <v>77875</v>
      </c>
      <c r="C381" s="128" t="s">
        <v>81</v>
      </c>
      <c r="D381" s="174">
        <v>44298</v>
      </c>
      <c r="E381" s="172"/>
      <c r="F381" s="128" t="s">
        <v>244</v>
      </c>
      <c r="G381" s="171" t="s">
        <v>83</v>
      </c>
      <c r="H381" s="172"/>
      <c r="I381" s="171" t="s">
        <v>279</v>
      </c>
      <c r="J381" s="172"/>
      <c r="K381" s="96">
        <v>0</v>
      </c>
      <c r="L381" s="97" t="s">
        <v>247</v>
      </c>
      <c r="M381" s="173">
        <v>72.37</v>
      </c>
      <c r="N381" s="172"/>
      <c r="O381" s="173">
        <v>72.37</v>
      </c>
      <c r="P381" s="172"/>
      <c r="Q381" s="172"/>
      <c r="R381" s="172"/>
      <c r="S381" s="41"/>
    </row>
    <row r="382" spans="1:19" x14ac:dyDescent="0.25">
      <c r="A382" s="124"/>
      <c r="B382" s="95">
        <v>78857</v>
      </c>
      <c r="C382" s="128" t="s">
        <v>81</v>
      </c>
      <c r="D382" s="174">
        <v>44362</v>
      </c>
      <c r="E382" s="172"/>
      <c r="F382" s="128" t="s">
        <v>244</v>
      </c>
      <c r="G382" s="171" t="s">
        <v>83</v>
      </c>
      <c r="H382" s="172"/>
      <c r="I382" s="171" t="s">
        <v>280</v>
      </c>
      <c r="J382" s="172"/>
      <c r="K382" s="96">
        <v>0</v>
      </c>
      <c r="L382" s="97" t="s">
        <v>247</v>
      </c>
      <c r="M382" s="173">
        <v>51.86</v>
      </c>
      <c r="N382" s="172"/>
      <c r="O382" s="173">
        <v>51.86</v>
      </c>
      <c r="P382" s="172"/>
      <c r="Q382" s="172"/>
      <c r="R382" s="172"/>
      <c r="S382" s="41"/>
    </row>
    <row r="383" spans="1:19" x14ac:dyDescent="0.25">
      <c r="A383" s="124"/>
      <c r="B383" s="95">
        <v>78858</v>
      </c>
      <c r="C383" s="128" t="s">
        <v>81</v>
      </c>
      <c r="D383" s="174">
        <v>44362</v>
      </c>
      <c r="E383" s="172"/>
      <c r="F383" s="128" t="s">
        <v>244</v>
      </c>
      <c r="G383" s="171" t="s">
        <v>83</v>
      </c>
      <c r="H383" s="172"/>
      <c r="I383" s="171" t="s">
        <v>281</v>
      </c>
      <c r="J383" s="172"/>
      <c r="K383" s="96">
        <v>0</v>
      </c>
      <c r="L383" s="97" t="s">
        <v>247</v>
      </c>
      <c r="M383" s="173">
        <v>53.56</v>
      </c>
      <c r="N383" s="172"/>
      <c r="O383" s="173">
        <v>53.56</v>
      </c>
      <c r="P383" s="172"/>
      <c r="Q383" s="172"/>
      <c r="R383" s="172"/>
      <c r="S383" s="41"/>
    </row>
    <row r="384" spans="1:19" x14ac:dyDescent="0.25">
      <c r="A384" s="124"/>
      <c r="B384" s="95">
        <v>78859</v>
      </c>
      <c r="C384" s="128" t="s">
        <v>81</v>
      </c>
      <c r="D384" s="174">
        <v>44362</v>
      </c>
      <c r="E384" s="172"/>
      <c r="F384" s="128" t="s">
        <v>244</v>
      </c>
      <c r="G384" s="171" t="s">
        <v>83</v>
      </c>
      <c r="H384" s="172"/>
      <c r="I384" s="171" t="s">
        <v>280</v>
      </c>
      <c r="J384" s="172"/>
      <c r="K384" s="96">
        <v>0</v>
      </c>
      <c r="L384" s="97" t="s">
        <v>247</v>
      </c>
      <c r="M384" s="173">
        <v>71.66</v>
      </c>
      <c r="N384" s="172"/>
      <c r="O384" s="173">
        <v>71.66</v>
      </c>
      <c r="P384" s="172"/>
      <c r="Q384" s="172"/>
      <c r="R384" s="172"/>
      <c r="S384" s="41"/>
    </row>
    <row r="385" spans="1:19" x14ac:dyDescent="0.25">
      <c r="A385" s="124"/>
      <c r="B385" s="95">
        <v>78860</v>
      </c>
      <c r="C385" s="128" t="s">
        <v>81</v>
      </c>
      <c r="D385" s="174">
        <v>44362</v>
      </c>
      <c r="E385" s="172"/>
      <c r="F385" s="128" t="s">
        <v>244</v>
      </c>
      <c r="G385" s="171" t="s">
        <v>83</v>
      </c>
      <c r="H385" s="172"/>
      <c r="I385" s="171" t="s">
        <v>281</v>
      </c>
      <c r="J385" s="172"/>
      <c r="K385" s="96">
        <v>0</v>
      </c>
      <c r="L385" s="97" t="s">
        <v>247</v>
      </c>
      <c r="M385" s="173">
        <v>74.05</v>
      </c>
      <c r="N385" s="172"/>
      <c r="O385" s="173">
        <v>74.05</v>
      </c>
      <c r="P385" s="172"/>
      <c r="Q385" s="172"/>
      <c r="R385" s="172"/>
      <c r="S385" s="41"/>
    </row>
    <row r="386" spans="1:19" x14ac:dyDescent="0.25">
      <c r="A386" s="124"/>
      <c r="B386" s="95">
        <v>79257</v>
      </c>
      <c r="C386" s="128" t="s">
        <v>81</v>
      </c>
      <c r="D386" s="174">
        <v>44391</v>
      </c>
      <c r="E386" s="172"/>
      <c r="F386" s="128" t="s">
        <v>244</v>
      </c>
      <c r="G386" s="171" t="s">
        <v>83</v>
      </c>
      <c r="H386" s="172"/>
      <c r="I386" s="171" t="s">
        <v>282</v>
      </c>
      <c r="J386" s="172"/>
      <c r="K386" s="96">
        <v>0</v>
      </c>
      <c r="L386" s="97" t="s">
        <v>247</v>
      </c>
      <c r="M386" s="173">
        <v>71.66</v>
      </c>
      <c r="N386" s="172"/>
      <c r="O386" s="173">
        <v>71.66</v>
      </c>
      <c r="P386" s="172"/>
      <c r="Q386" s="172"/>
      <c r="R386" s="172"/>
      <c r="S386" s="41"/>
    </row>
    <row r="387" spans="1:19" x14ac:dyDescent="0.25">
      <c r="A387" s="124"/>
      <c r="B387" s="95">
        <v>79789</v>
      </c>
      <c r="C387" s="128" t="s">
        <v>81</v>
      </c>
      <c r="D387" s="174">
        <v>44421</v>
      </c>
      <c r="E387" s="172"/>
      <c r="F387" s="128" t="s">
        <v>244</v>
      </c>
      <c r="G387" s="171" t="s">
        <v>83</v>
      </c>
      <c r="H387" s="172"/>
      <c r="I387" s="171" t="s">
        <v>537</v>
      </c>
      <c r="J387" s="172"/>
      <c r="K387" s="96">
        <v>0</v>
      </c>
      <c r="L387" s="97" t="s">
        <v>247</v>
      </c>
      <c r="M387" s="173">
        <v>11.27</v>
      </c>
      <c r="N387" s="172"/>
      <c r="O387" s="173">
        <v>11.27</v>
      </c>
      <c r="P387" s="172"/>
      <c r="Q387" s="172"/>
      <c r="R387" s="172"/>
      <c r="S387" s="41"/>
    </row>
    <row r="388" spans="1:19" x14ac:dyDescent="0.25">
      <c r="A388" s="124"/>
      <c r="B388" s="95">
        <v>80265</v>
      </c>
      <c r="C388" s="128" t="s">
        <v>81</v>
      </c>
      <c r="D388" s="174">
        <v>44454</v>
      </c>
      <c r="E388" s="172"/>
      <c r="F388" s="128" t="s">
        <v>244</v>
      </c>
      <c r="G388" s="171" t="s">
        <v>83</v>
      </c>
      <c r="H388" s="172"/>
      <c r="I388" s="171" t="s">
        <v>538</v>
      </c>
      <c r="J388" s="172"/>
      <c r="K388" s="96">
        <v>0</v>
      </c>
      <c r="L388" s="97" t="s">
        <v>247</v>
      </c>
      <c r="M388" s="173">
        <v>48.03</v>
      </c>
      <c r="N388" s="172"/>
      <c r="O388" s="173">
        <v>48.03</v>
      </c>
      <c r="P388" s="172"/>
      <c r="Q388" s="172"/>
      <c r="R388" s="172"/>
      <c r="S388" s="41"/>
    </row>
    <row r="389" spans="1:19" x14ac:dyDescent="0.25">
      <c r="A389" s="124"/>
      <c r="B389" s="95">
        <v>80959</v>
      </c>
      <c r="C389" s="128" t="s">
        <v>81</v>
      </c>
      <c r="D389" s="174">
        <v>44513</v>
      </c>
      <c r="E389" s="172"/>
      <c r="F389" s="128" t="s">
        <v>244</v>
      </c>
      <c r="G389" s="171" t="s">
        <v>83</v>
      </c>
      <c r="H389" s="172"/>
      <c r="I389" s="171" t="s">
        <v>539</v>
      </c>
      <c r="J389" s="172"/>
      <c r="K389" s="96">
        <v>0</v>
      </c>
      <c r="L389" s="97" t="s">
        <v>247</v>
      </c>
      <c r="M389" s="173">
        <v>66.760000000000005</v>
      </c>
      <c r="N389" s="172"/>
      <c r="O389" s="173">
        <v>66.760000000000005</v>
      </c>
      <c r="P389" s="172"/>
      <c r="Q389" s="172"/>
      <c r="R389" s="172"/>
      <c r="S389" s="41"/>
    </row>
    <row r="390" spans="1:19" x14ac:dyDescent="0.25">
      <c r="A390" s="124"/>
      <c r="B390" s="95">
        <v>80960</v>
      </c>
      <c r="C390" s="128" t="s">
        <v>81</v>
      </c>
      <c r="D390" s="174">
        <v>44513</v>
      </c>
      <c r="E390" s="172"/>
      <c r="F390" s="128" t="s">
        <v>244</v>
      </c>
      <c r="G390" s="171" t="s">
        <v>83</v>
      </c>
      <c r="H390" s="172"/>
      <c r="I390" s="171" t="s">
        <v>540</v>
      </c>
      <c r="J390" s="172"/>
      <c r="K390" s="96">
        <v>0</v>
      </c>
      <c r="L390" s="97" t="s">
        <v>247</v>
      </c>
      <c r="M390" s="173">
        <v>75.88</v>
      </c>
      <c r="N390" s="172"/>
      <c r="O390" s="173">
        <v>75.88</v>
      </c>
      <c r="P390" s="172"/>
      <c r="Q390" s="172"/>
      <c r="R390" s="172"/>
      <c r="S390" s="41"/>
    </row>
    <row r="391" spans="1:19" x14ac:dyDescent="0.25">
      <c r="A391" s="124"/>
      <c r="B391" s="95">
        <v>80961</v>
      </c>
      <c r="C391" s="128" t="s">
        <v>302</v>
      </c>
      <c r="D391" s="174">
        <v>44513</v>
      </c>
      <c r="E391" s="172"/>
      <c r="F391" s="128" t="s">
        <v>244</v>
      </c>
      <c r="G391" s="171" t="s">
        <v>83</v>
      </c>
      <c r="H391" s="172"/>
      <c r="I391" s="171" t="s">
        <v>541</v>
      </c>
      <c r="J391" s="172"/>
      <c r="K391" s="96">
        <v>0</v>
      </c>
      <c r="L391" s="97" t="s">
        <v>247</v>
      </c>
      <c r="M391" s="173">
        <v>124.9</v>
      </c>
      <c r="N391" s="172"/>
      <c r="O391" s="172"/>
      <c r="P391" s="172"/>
      <c r="Q391" s="173">
        <v>124.9</v>
      </c>
      <c r="R391" s="172"/>
      <c r="S391" s="41"/>
    </row>
    <row r="392" spans="1:19" x14ac:dyDescent="0.25">
      <c r="A392" s="124"/>
      <c r="B392" s="95">
        <v>80984</v>
      </c>
      <c r="C392" s="128" t="s">
        <v>81</v>
      </c>
      <c r="D392" s="174">
        <v>44513</v>
      </c>
      <c r="E392" s="172"/>
      <c r="F392" s="128" t="s">
        <v>244</v>
      </c>
      <c r="G392" s="171" t="s">
        <v>83</v>
      </c>
      <c r="H392" s="172"/>
      <c r="I392" s="171" t="s">
        <v>542</v>
      </c>
      <c r="J392" s="172"/>
      <c r="K392" s="96">
        <v>0</v>
      </c>
      <c r="L392" s="97" t="s">
        <v>247</v>
      </c>
      <c r="M392" s="173">
        <v>37.380000000000003</v>
      </c>
      <c r="N392" s="172"/>
      <c r="O392" s="173">
        <v>37.380000000000003</v>
      </c>
      <c r="P392" s="172"/>
      <c r="Q392" s="172"/>
      <c r="R392" s="172"/>
      <c r="S392" s="41"/>
    </row>
    <row r="393" spans="1:19" x14ac:dyDescent="0.25">
      <c r="A393" s="124"/>
      <c r="B393" s="95">
        <v>80985</v>
      </c>
      <c r="C393" s="128" t="s">
        <v>81</v>
      </c>
      <c r="D393" s="174">
        <v>44513</v>
      </c>
      <c r="E393" s="172"/>
      <c r="F393" s="128" t="s">
        <v>244</v>
      </c>
      <c r="G393" s="171" t="s">
        <v>83</v>
      </c>
      <c r="H393" s="172"/>
      <c r="I393" s="171" t="s">
        <v>543</v>
      </c>
      <c r="J393" s="172"/>
      <c r="K393" s="96">
        <v>0</v>
      </c>
      <c r="L393" s="97" t="s">
        <v>247</v>
      </c>
      <c r="M393" s="173">
        <v>53.820000000000007</v>
      </c>
      <c r="N393" s="172"/>
      <c r="O393" s="173">
        <v>53.820000000000007</v>
      </c>
      <c r="P393" s="172"/>
      <c r="Q393" s="172"/>
      <c r="R393" s="172"/>
      <c r="S393" s="41"/>
    </row>
    <row r="394" spans="1:19" x14ac:dyDescent="0.25">
      <c r="A394" s="124"/>
      <c r="B394" s="95">
        <v>81385</v>
      </c>
      <c r="C394" s="128" t="s">
        <v>81</v>
      </c>
      <c r="D394" s="174">
        <v>44545</v>
      </c>
      <c r="E394" s="172"/>
      <c r="F394" s="128" t="s">
        <v>244</v>
      </c>
      <c r="G394" s="171" t="s">
        <v>83</v>
      </c>
      <c r="H394" s="172"/>
      <c r="I394" s="171" t="s">
        <v>287</v>
      </c>
      <c r="J394" s="172"/>
      <c r="K394" s="96">
        <v>0</v>
      </c>
      <c r="L394" s="97" t="s">
        <v>247</v>
      </c>
      <c r="M394" s="173">
        <v>85.539999999999992</v>
      </c>
      <c r="N394" s="172"/>
      <c r="O394" s="173">
        <v>85.539999999999992</v>
      </c>
      <c r="P394" s="172"/>
      <c r="Q394" s="172"/>
      <c r="R394" s="172"/>
      <c r="S394" s="41"/>
    </row>
    <row r="395" spans="1:19" x14ac:dyDescent="0.25">
      <c r="A395" s="124"/>
      <c r="B395" s="95">
        <v>81400</v>
      </c>
      <c r="C395" s="128" t="s">
        <v>81</v>
      </c>
      <c r="D395" s="174">
        <v>44552</v>
      </c>
      <c r="E395" s="172"/>
      <c r="F395" s="128" t="s">
        <v>244</v>
      </c>
      <c r="G395" s="171" t="s">
        <v>83</v>
      </c>
      <c r="H395" s="172"/>
      <c r="I395" s="171" t="s">
        <v>544</v>
      </c>
      <c r="J395" s="172"/>
      <c r="K395" s="96">
        <v>0</v>
      </c>
      <c r="L395" s="97" t="s">
        <v>247</v>
      </c>
      <c r="M395" s="173">
        <v>39.72</v>
      </c>
      <c r="N395" s="172"/>
      <c r="O395" s="173">
        <v>39.72</v>
      </c>
      <c r="P395" s="172"/>
      <c r="Q395" s="172"/>
      <c r="R395" s="172"/>
      <c r="S395" s="41"/>
    </row>
    <row r="396" spans="1:19" x14ac:dyDescent="0.25">
      <c r="A396" s="124"/>
      <c r="B396" s="95">
        <v>81898</v>
      </c>
      <c r="C396" s="128" t="s">
        <v>81</v>
      </c>
      <c r="D396" s="174">
        <v>44579</v>
      </c>
      <c r="E396" s="172"/>
      <c r="F396" s="128" t="s">
        <v>244</v>
      </c>
      <c r="G396" s="171" t="s">
        <v>83</v>
      </c>
      <c r="H396" s="172"/>
      <c r="I396" s="171" t="s">
        <v>545</v>
      </c>
      <c r="J396" s="172"/>
      <c r="K396" s="96">
        <v>0</v>
      </c>
      <c r="L396" s="97" t="s">
        <v>247</v>
      </c>
      <c r="M396" s="173">
        <v>66.03</v>
      </c>
      <c r="N396" s="172"/>
      <c r="O396" s="173">
        <v>66.03</v>
      </c>
      <c r="P396" s="172"/>
      <c r="Q396" s="172"/>
      <c r="R396" s="172"/>
      <c r="S396" s="41"/>
    </row>
    <row r="397" spans="1:19" x14ac:dyDescent="0.25">
      <c r="A397" s="124"/>
      <c r="B397" s="95">
        <v>81899</v>
      </c>
      <c r="C397" s="128" t="s">
        <v>81</v>
      </c>
      <c r="D397" s="174">
        <v>44579</v>
      </c>
      <c r="E397" s="172"/>
      <c r="F397" s="128" t="s">
        <v>244</v>
      </c>
      <c r="G397" s="171" t="s">
        <v>83</v>
      </c>
      <c r="H397" s="172"/>
      <c r="I397" s="171" t="s">
        <v>546</v>
      </c>
      <c r="J397" s="172"/>
      <c r="K397" s="96">
        <v>0</v>
      </c>
      <c r="L397" s="97" t="s">
        <v>247</v>
      </c>
      <c r="M397" s="173">
        <v>86.66</v>
      </c>
      <c r="N397" s="172"/>
      <c r="O397" s="173">
        <v>86.66</v>
      </c>
      <c r="P397" s="172"/>
      <c r="Q397" s="172"/>
      <c r="R397" s="172"/>
      <c r="S397" s="41"/>
    </row>
    <row r="398" spans="1:19" x14ac:dyDescent="0.25">
      <c r="A398" s="124"/>
      <c r="B398" s="95">
        <v>82389</v>
      </c>
      <c r="C398" s="128" t="s">
        <v>81</v>
      </c>
      <c r="D398" s="174">
        <v>44597</v>
      </c>
      <c r="E398" s="172"/>
      <c r="F398" s="128" t="s">
        <v>244</v>
      </c>
      <c r="G398" s="171" t="s">
        <v>83</v>
      </c>
      <c r="H398" s="172"/>
      <c r="I398" s="171" t="s">
        <v>547</v>
      </c>
      <c r="J398" s="172"/>
      <c r="K398" s="96">
        <v>0</v>
      </c>
      <c r="L398" s="97" t="s">
        <v>247</v>
      </c>
      <c r="M398" s="173">
        <v>61.339999999999996</v>
      </c>
      <c r="N398" s="172"/>
      <c r="O398" s="173">
        <v>61.339999999999996</v>
      </c>
      <c r="P398" s="172"/>
      <c r="Q398" s="172"/>
      <c r="R398" s="172"/>
      <c r="S398" s="41"/>
    </row>
    <row r="399" spans="1:19" x14ac:dyDescent="0.25">
      <c r="A399" s="124"/>
      <c r="B399" s="95">
        <v>82390</v>
      </c>
      <c r="C399" s="128" t="s">
        <v>81</v>
      </c>
      <c r="D399" s="174">
        <v>44597</v>
      </c>
      <c r="E399" s="172"/>
      <c r="F399" s="128" t="s">
        <v>244</v>
      </c>
      <c r="G399" s="171" t="s">
        <v>83</v>
      </c>
      <c r="H399" s="172"/>
      <c r="I399" s="171" t="s">
        <v>548</v>
      </c>
      <c r="J399" s="172"/>
      <c r="K399" s="96">
        <v>0</v>
      </c>
      <c r="L399" s="97" t="s">
        <v>247</v>
      </c>
      <c r="M399" s="173">
        <v>90.56</v>
      </c>
      <c r="N399" s="172"/>
      <c r="O399" s="173">
        <v>90.56</v>
      </c>
      <c r="P399" s="172"/>
      <c r="Q399" s="172"/>
      <c r="R399" s="172"/>
      <c r="S399" s="41"/>
    </row>
    <row r="400" spans="1:19" x14ac:dyDescent="0.25">
      <c r="A400" s="124"/>
      <c r="B400" s="95">
        <v>82588</v>
      </c>
      <c r="C400" s="128" t="s">
        <v>81</v>
      </c>
      <c r="D400" s="174">
        <v>44635</v>
      </c>
      <c r="E400" s="172"/>
      <c r="F400" s="128" t="s">
        <v>244</v>
      </c>
      <c r="G400" s="171" t="s">
        <v>83</v>
      </c>
      <c r="H400" s="172"/>
      <c r="I400" s="171" t="s">
        <v>549</v>
      </c>
      <c r="J400" s="172"/>
      <c r="K400" s="96">
        <v>0</v>
      </c>
      <c r="L400" s="97" t="s">
        <v>247</v>
      </c>
      <c r="M400" s="173">
        <v>12.86</v>
      </c>
      <c r="N400" s="172"/>
      <c r="O400" s="173">
        <v>12.86</v>
      </c>
      <c r="P400" s="172"/>
      <c r="Q400" s="172"/>
      <c r="R400" s="172"/>
      <c r="S400" s="41"/>
    </row>
    <row r="401" spans="1:20" ht="15.75" thickBot="1" x14ac:dyDescent="0.3">
      <c r="A401" s="124"/>
      <c r="B401" s="95">
        <v>82591</v>
      </c>
      <c r="C401" s="128" t="s">
        <v>81</v>
      </c>
      <c r="D401" s="174">
        <v>44630</v>
      </c>
      <c r="E401" s="172"/>
      <c r="F401" s="128" t="s">
        <v>244</v>
      </c>
      <c r="G401" s="171" t="s">
        <v>83</v>
      </c>
      <c r="H401" s="172"/>
      <c r="I401" s="171" t="s">
        <v>550</v>
      </c>
      <c r="J401" s="172"/>
      <c r="K401" s="96">
        <v>0</v>
      </c>
      <c r="L401" s="97" t="s">
        <v>247</v>
      </c>
      <c r="M401" s="173">
        <v>65.070000000000007</v>
      </c>
      <c r="N401" s="172"/>
      <c r="O401" s="173">
        <v>65.070000000000007</v>
      </c>
      <c r="P401" s="172"/>
      <c r="Q401" s="172"/>
      <c r="R401" s="172"/>
      <c r="S401" s="41"/>
    </row>
    <row r="402" spans="1:20" ht="15.75" thickBot="1" x14ac:dyDescent="0.3">
      <c r="A402" s="188"/>
      <c r="B402" s="186"/>
      <c r="C402" s="186"/>
      <c r="D402" s="186"/>
      <c r="E402" s="186"/>
      <c r="F402" s="186"/>
      <c r="G402" s="186"/>
      <c r="H402" s="186"/>
      <c r="I402" s="186"/>
      <c r="J402" s="186"/>
      <c r="K402" s="186"/>
      <c r="L402" s="189" t="s">
        <v>74</v>
      </c>
      <c r="M402" s="186"/>
      <c r="N402" s="186"/>
      <c r="P402" s="154">
        <f>SUM(O380:P401)-Q391</f>
        <v>1123.5899999999997</v>
      </c>
      <c r="Q402" s="186"/>
      <c r="R402" s="186"/>
      <c r="S402" s="41"/>
    </row>
    <row r="403" spans="1:20" ht="15.75" thickBot="1" x14ac:dyDescent="0.3">
      <c r="A403" s="49"/>
      <c r="B403" s="27"/>
      <c r="C403" s="27"/>
      <c r="D403" s="27"/>
      <c r="E403" s="27"/>
      <c r="F403" s="27"/>
      <c r="G403" s="27"/>
      <c r="H403" s="27"/>
      <c r="I403" s="27"/>
      <c r="J403" s="27"/>
      <c r="K403" s="27"/>
      <c r="L403" s="27"/>
      <c r="M403" s="27"/>
      <c r="N403" s="27"/>
      <c r="O403" s="27"/>
      <c r="P403" s="153">
        <f>O309+O329+O357+P361+O377+P402</f>
        <v>10861.699999999999</v>
      </c>
      <c r="Q403" s="149"/>
      <c r="R403" s="27"/>
      <c r="S403" s="41"/>
    </row>
    <row r="404" spans="1:20" ht="15.75" thickBot="1" x14ac:dyDescent="0.3">
      <c r="A404" s="52" t="s">
        <v>53</v>
      </c>
      <c r="B404" s="10"/>
      <c r="C404" s="10"/>
      <c r="D404" s="10"/>
      <c r="E404" s="10"/>
      <c r="F404" s="10"/>
      <c r="G404" s="10"/>
      <c r="H404" s="10"/>
      <c r="I404" s="10"/>
      <c r="J404" s="10"/>
      <c r="K404" s="10"/>
      <c r="L404" s="10"/>
      <c r="M404" s="10"/>
      <c r="N404" s="10"/>
      <c r="O404" s="10"/>
      <c r="P404" s="10"/>
      <c r="Q404" s="10"/>
      <c r="R404" s="10"/>
      <c r="S404" s="41"/>
    </row>
    <row r="405" spans="1:20" x14ac:dyDescent="0.25">
      <c r="A405" s="82"/>
      <c r="B405" s="90" t="s">
        <v>56</v>
      </c>
      <c r="C405" s="175">
        <v>8304</v>
      </c>
      <c r="D405" s="176"/>
      <c r="E405" s="177" t="s">
        <v>57</v>
      </c>
      <c r="F405" s="176"/>
      <c r="G405" s="178" t="s">
        <v>585</v>
      </c>
      <c r="H405" s="176"/>
      <c r="I405" s="176"/>
      <c r="J405" s="176"/>
      <c r="K405" s="176"/>
      <c r="L405" s="176"/>
      <c r="M405" s="82"/>
      <c r="N405" s="91"/>
      <c r="O405" s="92"/>
      <c r="P405" s="92"/>
      <c r="Q405" s="93"/>
      <c r="R405" s="92"/>
      <c r="S405" s="113"/>
      <c r="T405" s="113"/>
    </row>
    <row r="406" spans="1:20" x14ac:dyDescent="0.25">
      <c r="A406" s="79"/>
      <c r="B406" s="80" t="s">
        <v>58</v>
      </c>
      <c r="C406" s="80" t="s">
        <v>59</v>
      </c>
      <c r="D406" s="80" t="s">
        <v>60</v>
      </c>
      <c r="E406" s="79"/>
      <c r="F406" s="80" t="s">
        <v>61</v>
      </c>
      <c r="G406" s="80" t="s">
        <v>62</v>
      </c>
      <c r="H406" s="79"/>
      <c r="I406" s="179" t="s">
        <v>63</v>
      </c>
      <c r="J406" s="180"/>
      <c r="K406" s="81" t="s">
        <v>64</v>
      </c>
      <c r="L406" s="181" t="s">
        <v>65</v>
      </c>
      <c r="M406" s="180"/>
      <c r="N406" s="181" t="s">
        <v>66</v>
      </c>
      <c r="O406" s="180"/>
      <c r="P406" s="181" t="s">
        <v>67</v>
      </c>
      <c r="Q406" s="180"/>
      <c r="R406" s="81" t="s">
        <v>68</v>
      </c>
      <c r="S406" s="80" t="s">
        <v>69</v>
      </c>
      <c r="T406" s="80" t="s">
        <v>70</v>
      </c>
    </row>
    <row r="407" spans="1:20" x14ac:dyDescent="0.25">
      <c r="A407" s="124"/>
      <c r="B407" s="95">
        <v>77061</v>
      </c>
      <c r="C407" s="128" t="s">
        <v>81</v>
      </c>
      <c r="D407" s="174">
        <v>44292</v>
      </c>
      <c r="E407" s="172"/>
      <c r="F407" s="128" t="s">
        <v>363</v>
      </c>
      <c r="G407" s="171" t="s">
        <v>364</v>
      </c>
      <c r="H407" s="172"/>
      <c r="I407" s="171" t="s">
        <v>365</v>
      </c>
      <c r="J407" s="172"/>
      <c r="K407" s="96">
        <v>0</v>
      </c>
      <c r="L407" s="97" t="s">
        <v>71</v>
      </c>
      <c r="M407" s="173">
        <v>966</v>
      </c>
      <c r="N407" s="172"/>
      <c r="O407" s="173">
        <v>966</v>
      </c>
      <c r="P407" s="172"/>
      <c r="Q407" s="182"/>
      <c r="R407" s="182"/>
      <c r="S407" s="41"/>
    </row>
    <row r="408" spans="1:20" x14ac:dyDescent="0.25">
      <c r="A408" s="124"/>
      <c r="B408" s="95">
        <v>77446</v>
      </c>
      <c r="C408" s="128" t="s">
        <v>117</v>
      </c>
      <c r="D408" s="174">
        <v>44287</v>
      </c>
      <c r="E408" s="172"/>
      <c r="F408" s="128" t="s">
        <v>361</v>
      </c>
      <c r="G408" s="171" t="s">
        <v>118</v>
      </c>
      <c r="H408" s="172"/>
      <c r="I408" s="171" t="s">
        <v>369</v>
      </c>
      <c r="J408" s="172"/>
      <c r="K408" s="96">
        <v>0</v>
      </c>
      <c r="L408" s="97" t="s">
        <v>78</v>
      </c>
      <c r="M408" s="173">
        <v>966</v>
      </c>
      <c r="N408" s="172"/>
      <c r="O408" s="172"/>
      <c r="P408" s="172"/>
      <c r="Q408" s="173">
        <v>966</v>
      </c>
      <c r="R408" s="172"/>
      <c r="S408" s="41"/>
    </row>
    <row r="409" spans="1:20" x14ac:dyDescent="0.25">
      <c r="A409" s="124"/>
      <c r="B409" s="95">
        <v>77359</v>
      </c>
      <c r="C409" s="128" t="s">
        <v>81</v>
      </c>
      <c r="D409" s="174">
        <v>44320</v>
      </c>
      <c r="E409" s="172"/>
      <c r="F409" s="128" t="s">
        <v>363</v>
      </c>
      <c r="G409" s="171" t="s">
        <v>366</v>
      </c>
      <c r="H409" s="172"/>
      <c r="I409" s="171" t="s">
        <v>367</v>
      </c>
      <c r="J409" s="172"/>
      <c r="K409" s="96">
        <v>0</v>
      </c>
      <c r="L409" s="97" t="s">
        <v>71</v>
      </c>
      <c r="M409" s="173">
        <v>1080</v>
      </c>
      <c r="N409" s="172"/>
      <c r="O409" s="173">
        <v>1080</v>
      </c>
      <c r="P409" s="172"/>
      <c r="Q409" s="155"/>
      <c r="R409" s="156"/>
      <c r="S409" s="41"/>
    </row>
    <row r="410" spans="1:20" x14ac:dyDescent="0.25">
      <c r="A410" s="124"/>
      <c r="B410" s="95">
        <v>77775</v>
      </c>
      <c r="C410" s="128" t="s">
        <v>81</v>
      </c>
      <c r="D410" s="174">
        <v>44358</v>
      </c>
      <c r="E410" s="172"/>
      <c r="F410" s="128" t="s">
        <v>363</v>
      </c>
      <c r="G410" s="171" t="s">
        <v>370</v>
      </c>
      <c r="H410" s="172"/>
      <c r="I410" s="171" t="s">
        <v>371</v>
      </c>
      <c r="J410" s="172"/>
      <c r="K410" s="96">
        <v>0</v>
      </c>
      <c r="L410" s="97" t="s">
        <v>71</v>
      </c>
      <c r="M410" s="173">
        <v>1032</v>
      </c>
      <c r="N410" s="172"/>
      <c r="O410" s="173">
        <v>1032</v>
      </c>
      <c r="P410" s="172"/>
      <c r="Q410" s="148"/>
      <c r="R410" s="156"/>
      <c r="S410" s="41"/>
    </row>
    <row r="411" spans="1:20" x14ac:dyDescent="0.25">
      <c r="A411" s="124"/>
      <c r="B411" s="95">
        <v>78118</v>
      </c>
      <c r="C411" s="128" t="s">
        <v>81</v>
      </c>
      <c r="D411" s="174">
        <v>44380</v>
      </c>
      <c r="E411" s="172"/>
      <c r="F411" s="128" t="s">
        <v>363</v>
      </c>
      <c r="G411" s="171" t="s">
        <v>372</v>
      </c>
      <c r="H411" s="172"/>
      <c r="I411" s="171" t="s">
        <v>373</v>
      </c>
      <c r="J411" s="172"/>
      <c r="K411" s="96">
        <v>0</v>
      </c>
      <c r="L411" s="97" t="s">
        <v>71</v>
      </c>
      <c r="M411" s="173">
        <v>1131</v>
      </c>
      <c r="N411" s="172"/>
      <c r="O411" s="173">
        <v>1131</v>
      </c>
      <c r="P411" s="172"/>
      <c r="Q411" s="148"/>
      <c r="R411" s="156"/>
      <c r="S411" s="41"/>
    </row>
    <row r="412" spans="1:20" x14ac:dyDescent="0.25">
      <c r="A412" s="124"/>
      <c r="B412" s="95">
        <v>78534</v>
      </c>
      <c r="C412" s="128" t="s">
        <v>81</v>
      </c>
      <c r="D412" s="174">
        <v>44405</v>
      </c>
      <c r="E412" s="172"/>
      <c r="F412" s="128" t="s">
        <v>363</v>
      </c>
      <c r="G412" s="171" t="s">
        <v>374</v>
      </c>
      <c r="H412" s="172"/>
      <c r="I412" s="171" t="s">
        <v>375</v>
      </c>
      <c r="J412" s="172"/>
      <c r="K412" s="96">
        <v>0</v>
      </c>
      <c r="L412" s="97" t="s">
        <v>71</v>
      </c>
      <c r="M412" s="173">
        <v>1209</v>
      </c>
      <c r="N412" s="172"/>
      <c r="O412" s="173">
        <v>1209</v>
      </c>
      <c r="P412" s="172"/>
      <c r="Q412" s="148"/>
      <c r="R412" s="156"/>
      <c r="S412" s="41"/>
    </row>
    <row r="413" spans="1:20" x14ac:dyDescent="0.25">
      <c r="A413" s="124"/>
      <c r="B413" s="95">
        <v>79022</v>
      </c>
      <c r="C413" s="128" t="s">
        <v>81</v>
      </c>
      <c r="D413" s="174">
        <v>44449</v>
      </c>
      <c r="E413" s="172"/>
      <c r="F413" s="128" t="s">
        <v>363</v>
      </c>
      <c r="G413" s="171" t="s">
        <v>376</v>
      </c>
      <c r="H413" s="172"/>
      <c r="I413" s="171" t="s">
        <v>377</v>
      </c>
      <c r="J413" s="172"/>
      <c r="K413" s="96">
        <v>0</v>
      </c>
      <c r="L413" s="97" t="s">
        <v>71</v>
      </c>
      <c r="M413" s="173">
        <v>984</v>
      </c>
      <c r="N413" s="172"/>
      <c r="O413" s="173">
        <v>984</v>
      </c>
      <c r="P413" s="172"/>
      <c r="Q413" s="148"/>
      <c r="R413" s="156"/>
      <c r="S413" s="41"/>
    </row>
    <row r="414" spans="1:20" x14ac:dyDescent="0.25">
      <c r="A414" s="124"/>
      <c r="B414" s="95">
        <v>79460</v>
      </c>
      <c r="C414" s="128" t="s">
        <v>81</v>
      </c>
      <c r="D414" s="174">
        <v>44470</v>
      </c>
      <c r="E414" s="172"/>
      <c r="F414" s="128" t="s">
        <v>363</v>
      </c>
      <c r="G414" s="171" t="s">
        <v>378</v>
      </c>
      <c r="H414" s="172"/>
      <c r="I414" s="171" t="s">
        <v>379</v>
      </c>
      <c r="J414" s="172"/>
      <c r="K414" s="96">
        <v>0</v>
      </c>
      <c r="L414" s="97" t="s">
        <v>71</v>
      </c>
      <c r="M414" s="173">
        <v>1194</v>
      </c>
      <c r="N414" s="172"/>
      <c r="O414" s="173">
        <v>1194</v>
      </c>
      <c r="P414" s="172"/>
      <c r="Q414" s="148"/>
      <c r="R414" s="156"/>
      <c r="S414" s="41"/>
    </row>
    <row r="415" spans="1:20" x14ac:dyDescent="0.25">
      <c r="A415" s="124"/>
      <c r="B415" s="95">
        <v>80029</v>
      </c>
      <c r="C415" s="128" t="s">
        <v>81</v>
      </c>
      <c r="D415" s="174">
        <v>44509</v>
      </c>
      <c r="E415" s="172"/>
      <c r="F415" s="128" t="s">
        <v>363</v>
      </c>
      <c r="G415" s="171" t="s">
        <v>380</v>
      </c>
      <c r="H415" s="172"/>
      <c r="I415" s="171" t="s">
        <v>381</v>
      </c>
      <c r="J415" s="172"/>
      <c r="K415" s="96">
        <v>0</v>
      </c>
      <c r="L415" s="97" t="s">
        <v>71</v>
      </c>
      <c r="M415" s="173">
        <v>1110</v>
      </c>
      <c r="N415" s="172"/>
      <c r="O415" s="173">
        <v>1110</v>
      </c>
      <c r="P415" s="172"/>
      <c r="Q415" s="148"/>
      <c r="R415" s="156"/>
      <c r="S415" s="41"/>
    </row>
    <row r="416" spans="1:20" x14ac:dyDescent="0.25">
      <c r="A416" s="124"/>
      <c r="B416" s="95">
        <v>80435</v>
      </c>
      <c r="C416" s="128" t="s">
        <v>81</v>
      </c>
      <c r="D416" s="174">
        <v>44538</v>
      </c>
      <c r="E416" s="172"/>
      <c r="F416" s="128" t="s">
        <v>363</v>
      </c>
      <c r="G416" s="171" t="s">
        <v>382</v>
      </c>
      <c r="H416" s="172"/>
      <c r="I416" s="171" t="s">
        <v>383</v>
      </c>
      <c r="J416" s="172"/>
      <c r="K416" s="96">
        <v>0</v>
      </c>
      <c r="L416" s="97" t="s">
        <v>71</v>
      </c>
      <c r="M416" s="173">
        <v>1014</v>
      </c>
      <c r="N416" s="172"/>
      <c r="O416" s="173">
        <v>1014</v>
      </c>
      <c r="P416" s="172"/>
      <c r="Q416" s="148"/>
      <c r="R416" s="156"/>
      <c r="S416" s="41"/>
    </row>
    <row r="417" spans="1:19" ht="15.75" thickBot="1" x14ac:dyDescent="0.3">
      <c r="A417" s="124"/>
      <c r="B417" s="95">
        <v>81201</v>
      </c>
      <c r="C417" s="128" t="s">
        <v>81</v>
      </c>
      <c r="D417" s="174">
        <v>44567</v>
      </c>
      <c r="E417" s="172"/>
      <c r="F417" s="128" t="s">
        <v>363</v>
      </c>
      <c r="G417" s="171" t="s">
        <v>384</v>
      </c>
      <c r="H417" s="172"/>
      <c r="I417" s="171" t="s">
        <v>385</v>
      </c>
      <c r="J417" s="172"/>
      <c r="K417" s="96">
        <v>0</v>
      </c>
      <c r="L417" s="97" t="s">
        <v>71</v>
      </c>
      <c r="M417" s="173">
        <v>744</v>
      </c>
      <c r="N417" s="172"/>
      <c r="O417" s="173">
        <v>744</v>
      </c>
      <c r="P417" s="172"/>
      <c r="Q417" s="148"/>
      <c r="R417" s="156"/>
      <c r="S417" s="41"/>
    </row>
    <row r="418" spans="1:19" ht="15.75" thickBot="1" x14ac:dyDescent="0.3">
      <c r="A418" s="49"/>
      <c r="B418" s="27"/>
      <c r="C418" s="27"/>
      <c r="D418" s="27"/>
      <c r="E418" s="27"/>
      <c r="F418" s="27"/>
      <c r="G418" s="27"/>
      <c r="H418" s="27"/>
      <c r="I418" s="27"/>
      <c r="J418" s="27"/>
      <c r="K418" s="27"/>
      <c r="L418" s="27"/>
      <c r="M418" s="27"/>
      <c r="N418" s="27"/>
      <c r="O418" s="27"/>
      <c r="P418" s="50">
        <f>SUM(O407:P417)-Q408</f>
        <v>9498</v>
      </c>
      <c r="Q418" s="76"/>
      <c r="R418" s="27"/>
      <c r="S418" s="41"/>
    </row>
    <row r="419" spans="1:19" ht="15.75" thickBot="1" x14ac:dyDescent="0.3">
      <c r="A419" s="52" t="s">
        <v>578</v>
      </c>
      <c r="B419" s="10"/>
      <c r="C419" s="10"/>
      <c r="D419" s="10"/>
      <c r="E419" s="10"/>
      <c r="F419" s="10"/>
      <c r="G419" s="10"/>
      <c r="H419" s="10"/>
      <c r="I419" s="10"/>
      <c r="J419" s="10"/>
      <c r="K419" s="10"/>
      <c r="L419" s="10"/>
      <c r="M419" s="10"/>
      <c r="N419" s="10"/>
      <c r="O419" s="10"/>
      <c r="P419" s="10"/>
      <c r="Q419" s="10"/>
      <c r="R419" s="10"/>
      <c r="S419" s="41"/>
    </row>
    <row r="420" spans="1:19" x14ac:dyDescent="0.25">
      <c r="A420" s="38"/>
      <c r="B420" s="39" t="s">
        <v>56</v>
      </c>
      <c r="C420" s="178" t="s">
        <v>474</v>
      </c>
      <c r="D420" s="183"/>
      <c r="E420" s="184" t="s">
        <v>57</v>
      </c>
      <c r="F420" s="183"/>
      <c r="G420" s="178" t="s">
        <v>475</v>
      </c>
      <c r="H420" s="183"/>
      <c r="I420" s="183"/>
      <c r="J420" s="183"/>
      <c r="K420" s="183"/>
      <c r="L420" s="183"/>
      <c r="M420" s="40"/>
      <c r="N420" s="184"/>
      <c r="O420" s="183"/>
      <c r="P420" s="183"/>
      <c r="Q420" s="185"/>
      <c r="R420" s="183"/>
      <c r="S420" s="41"/>
    </row>
    <row r="421" spans="1:19" x14ac:dyDescent="0.25">
      <c r="A421" s="23"/>
      <c r="B421" s="33" t="s">
        <v>58</v>
      </c>
      <c r="C421" s="33" t="s">
        <v>59</v>
      </c>
      <c r="D421" s="33" t="s">
        <v>60</v>
      </c>
      <c r="E421" s="24"/>
      <c r="F421" s="33" t="s">
        <v>61</v>
      </c>
      <c r="G421" s="33" t="s">
        <v>62</v>
      </c>
      <c r="H421" s="24"/>
      <c r="I421" s="199" t="s">
        <v>63</v>
      </c>
      <c r="J421" s="186"/>
      <c r="K421" s="35" t="s">
        <v>64</v>
      </c>
      <c r="L421" s="200" t="s">
        <v>65</v>
      </c>
      <c r="M421" s="186"/>
      <c r="N421" s="200" t="s">
        <v>66</v>
      </c>
      <c r="O421" s="186"/>
      <c r="P421" s="200" t="s">
        <v>67</v>
      </c>
      <c r="Q421" s="186"/>
      <c r="R421" s="107" t="s">
        <v>68</v>
      </c>
      <c r="S421" s="41"/>
    </row>
    <row r="422" spans="1:19" x14ac:dyDescent="0.25">
      <c r="A422" s="124"/>
      <c r="B422" s="95">
        <v>80795</v>
      </c>
      <c r="C422" s="128" t="s">
        <v>81</v>
      </c>
      <c r="D422" s="174">
        <v>44558</v>
      </c>
      <c r="E422" s="172"/>
      <c r="F422" s="128" t="s">
        <v>476</v>
      </c>
      <c r="G422" s="171" t="s">
        <v>477</v>
      </c>
      <c r="H422" s="172"/>
      <c r="I422" s="171" t="s">
        <v>478</v>
      </c>
      <c r="J422" s="172"/>
      <c r="K422" s="96">
        <v>0</v>
      </c>
      <c r="L422" s="97" t="s">
        <v>71</v>
      </c>
      <c r="M422" s="173">
        <v>148.57</v>
      </c>
      <c r="N422" s="172"/>
      <c r="O422" s="173">
        <v>148.57</v>
      </c>
      <c r="P422" s="172"/>
      <c r="Q422" s="182"/>
      <c r="R422" s="182"/>
      <c r="S422" s="41"/>
    </row>
    <row r="423" spans="1:19" x14ac:dyDescent="0.25">
      <c r="A423" s="124"/>
      <c r="B423" s="95">
        <v>81530</v>
      </c>
      <c r="C423" s="128" t="s">
        <v>81</v>
      </c>
      <c r="D423" s="174">
        <v>44620</v>
      </c>
      <c r="E423" s="172"/>
      <c r="F423" s="128" t="s">
        <v>476</v>
      </c>
      <c r="G423" s="171" t="s">
        <v>479</v>
      </c>
      <c r="H423" s="172"/>
      <c r="I423" s="171" t="s">
        <v>480</v>
      </c>
      <c r="J423" s="172"/>
      <c r="K423" s="96">
        <v>0</v>
      </c>
      <c r="L423" s="97" t="s">
        <v>71</v>
      </c>
      <c r="M423" s="173">
        <v>1800</v>
      </c>
      <c r="N423" s="172"/>
      <c r="O423" s="173">
        <v>1800</v>
      </c>
      <c r="P423" s="172"/>
      <c r="Q423" s="182"/>
      <c r="R423" s="182"/>
      <c r="S423" s="41"/>
    </row>
    <row r="424" spans="1:19" ht="15.75" thickBot="1" x14ac:dyDescent="0.3">
      <c r="A424" s="124"/>
      <c r="B424" s="95">
        <v>81531</v>
      </c>
      <c r="C424" s="128" t="s">
        <v>81</v>
      </c>
      <c r="D424" s="174">
        <v>44620</v>
      </c>
      <c r="E424" s="172"/>
      <c r="F424" s="128" t="s">
        <v>476</v>
      </c>
      <c r="G424" s="171" t="s">
        <v>479</v>
      </c>
      <c r="H424" s="172"/>
      <c r="I424" s="171" t="s">
        <v>481</v>
      </c>
      <c r="J424" s="172"/>
      <c r="K424" s="96">
        <v>0</v>
      </c>
      <c r="L424" s="97" t="s">
        <v>71</v>
      </c>
      <c r="M424" s="173">
        <v>1250</v>
      </c>
      <c r="N424" s="172"/>
      <c r="O424" s="173">
        <v>1250</v>
      </c>
      <c r="P424" s="172"/>
      <c r="Q424" s="182"/>
      <c r="R424" s="182"/>
      <c r="S424" s="41"/>
    </row>
    <row r="425" spans="1:19" ht="15.75" thickBot="1" x14ac:dyDescent="0.3">
      <c r="A425" s="188"/>
      <c r="B425" s="186"/>
      <c r="C425" s="186"/>
      <c r="D425" s="186"/>
      <c r="E425" s="186"/>
      <c r="F425" s="186"/>
      <c r="G425" s="186"/>
      <c r="H425" s="186"/>
      <c r="I425" s="186"/>
      <c r="J425" s="186"/>
      <c r="K425" s="186"/>
      <c r="L425" s="189" t="s">
        <v>74</v>
      </c>
      <c r="M425" s="186"/>
      <c r="N425" s="186"/>
      <c r="P425" s="77">
        <f>SUM(O422:P424)</f>
        <v>3198.5699999999997</v>
      </c>
      <c r="Q425" s="186"/>
      <c r="R425" s="186"/>
      <c r="S425" s="41"/>
    </row>
    <row r="426" spans="1:19" x14ac:dyDescent="0.25">
      <c r="A426" s="38"/>
      <c r="B426" s="39" t="s">
        <v>56</v>
      </c>
      <c r="C426" s="178" t="s">
        <v>501</v>
      </c>
      <c r="D426" s="183"/>
      <c r="E426" s="184" t="s">
        <v>57</v>
      </c>
      <c r="F426" s="183"/>
      <c r="G426" s="178" t="s">
        <v>502</v>
      </c>
      <c r="H426" s="183"/>
      <c r="I426" s="183"/>
      <c r="J426" s="183"/>
      <c r="K426" s="183"/>
      <c r="L426" s="183"/>
      <c r="M426" s="40"/>
      <c r="N426" s="184"/>
      <c r="O426" s="183"/>
      <c r="P426" s="183"/>
      <c r="Q426" s="185"/>
      <c r="R426" s="183"/>
      <c r="S426" s="41"/>
    </row>
    <row r="427" spans="1:19" x14ac:dyDescent="0.25">
      <c r="A427" s="23"/>
      <c r="B427" s="33" t="s">
        <v>58</v>
      </c>
      <c r="C427" s="33" t="s">
        <v>59</v>
      </c>
      <c r="D427" s="33" t="s">
        <v>60</v>
      </c>
      <c r="E427" s="24"/>
      <c r="F427" s="33" t="s">
        <v>61</v>
      </c>
      <c r="G427" s="33" t="s">
        <v>62</v>
      </c>
      <c r="H427" s="24"/>
      <c r="I427" s="199" t="s">
        <v>63</v>
      </c>
      <c r="J427" s="186"/>
      <c r="K427" s="35" t="s">
        <v>64</v>
      </c>
      <c r="L427" s="200" t="s">
        <v>65</v>
      </c>
      <c r="M427" s="186"/>
      <c r="N427" s="200" t="s">
        <v>66</v>
      </c>
      <c r="O427" s="186"/>
      <c r="P427" s="200" t="s">
        <v>67</v>
      </c>
      <c r="Q427" s="186"/>
      <c r="R427" s="107" t="s">
        <v>68</v>
      </c>
      <c r="S427" s="41"/>
    </row>
    <row r="428" spans="1:19" x14ac:dyDescent="0.25">
      <c r="A428" s="124"/>
      <c r="B428" s="95">
        <v>77356</v>
      </c>
      <c r="C428" s="128" t="s">
        <v>81</v>
      </c>
      <c r="D428" s="174">
        <v>44316</v>
      </c>
      <c r="E428" s="172"/>
      <c r="F428" s="128" t="s">
        <v>476</v>
      </c>
      <c r="G428" s="171" t="s">
        <v>506</v>
      </c>
      <c r="H428" s="172"/>
      <c r="I428" s="171" t="s">
        <v>507</v>
      </c>
      <c r="J428" s="172"/>
      <c r="K428" s="96">
        <v>0</v>
      </c>
      <c r="L428" s="97" t="s">
        <v>71</v>
      </c>
      <c r="M428" s="173">
        <v>500</v>
      </c>
      <c r="N428" s="172"/>
      <c r="O428" s="173">
        <v>500</v>
      </c>
      <c r="P428" s="172"/>
      <c r="Q428" s="182"/>
      <c r="R428" s="182"/>
      <c r="S428" s="41"/>
    </row>
    <row r="429" spans="1:19" x14ac:dyDescent="0.25">
      <c r="A429" s="124"/>
      <c r="B429" s="95">
        <v>77357</v>
      </c>
      <c r="C429" s="128" t="s">
        <v>81</v>
      </c>
      <c r="D429" s="174">
        <v>44316</v>
      </c>
      <c r="E429" s="172"/>
      <c r="F429" s="128" t="s">
        <v>476</v>
      </c>
      <c r="G429" s="171" t="s">
        <v>506</v>
      </c>
      <c r="H429" s="172"/>
      <c r="I429" s="171" t="s">
        <v>508</v>
      </c>
      <c r="J429" s="172"/>
      <c r="K429" s="96">
        <v>0</v>
      </c>
      <c r="L429" s="97" t="s">
        <v>71</v>
      </c>
      <c r="M429" s="173">
        <v>812.5</v>
      </c>
      <c r="N429" s="172"/>
      <c r="O429" s="173">
        <v>812.5</v>
      </c>
      <c r="P429" s="172"/>
      <c r="Q429" s="182"/>
      <c r="R429" s="182"/>
      <c r="S429" s="41"/>
    </row>
    <row r="430" spans="1:19" x14ac:dyDescent="0.25">
      <c r="A430" s="124"/>
      <c r="B430" s="95">
        <v>77358</v>
      </c>
      <c r="C430" s="128" t="s">
        <v>81</v>
      </c>
      <c r="D430" s="174">
        <v>44316</v>
      </c>
      <c r="E430" s="172"/>
      <c r="F430" s="128" t="s">
        <v>476</v>
      </c>
      <c r="G430" s="171" t="s">
        <v>506</v>
      </c>
      <c r="H430" s="172"/>
      <c r="I430" s="171" t="s">
        <v>509</v>
      </c>
      <c r="J430" s="172"/>
      <c r="K430" s="96">
        <v>0</v>
      </c>
      <c r="L430" s="97" t="s">
        <v>71</v>
      </c>
      <c r="M430" s="173">
        <v>1012.5</v>
      </c>
      <c r="N430" s="172"/>
      <c r="O430" s="173">
        <v>1012.5</v>
      </c>
      <c r="P430" s="172"/>
      <c r="Q430" s="182"/>
      <c r="R430" s="182"/>
      <c r="S430" s="41"/>
    </row>
    <row r="431" spans="1:19" x14ac:dyDescent="0.25">
      <c r="A431" s="124"/>
      <c r="B431" s="95">
        <v>77553</v>
      </c>
      <c r="C431" s="128" t="s">
        <v>81</v>
      </c>
      <c r="D431" s="174">
        <v>44347</v>
      </c>
      <c r="E431" s="172"/>
      <c r="F431" s="128" t="s">
        <v>476</v>
      </c>
      <c r="G431" s="171" t="s">
        <v>483</v>
      </c>
      <c r="H431" s="172"/>
      <c r="I431" s="171" t="s">
        <v>512</v>
      </c>
      <c r="J431" s="172"/>
      <c r="K431" s="96">
        <v>0</v>
      </c>
      <c r="L431" s="97" t="s">
        <v>71</v>
      </c>
      <c r="M431" s="173">
        <v>500</v>
      </c>
      <c r="N431" s="172"/>
      <c r="O431" s="173">
        <v>500</v>
      </c>
      <c r="P431" s="172"/>
      <c r="Q431" s="182"/>
      <c r="R431" s="182"/>
      <c r="S431" s="41"/>
    </row>
    <row r="432" spans="1:19" x14ac:dyDescent="0.25">
      <c r="A432" s="124"/>
      <c r="B432" s="95">
        <v>77554</v>
      </c>
      <c r="C432" s="128" t="s">
        <v>81</v>
      </c>
      <c r="D432" s="174">
        <v>44347</v>
      </c>
      <c r="E432" s="172"/>
      <c r="F432" s="128" t="s">
        <v>476</v>
      </c>
      <c r="G432" s="171" t="s">
        <v>483</v>
      </c>
      <c r="H432" s="172"/>
      <c r="I432" s="171" t="s">
        <v>513</v>
      </c>
      <c r="J432" s="172"/>
      <c r="K432" s="96">
        <v>0</v>
      </c>
      <c r="L432" s="97" t="s">
        <v>71</v>
      </c>
      <c r="M432" s="173">
        <v>250</v>
      </c>
      <c r="N432" s="172"/>
      <c r="O432" s="173">
        <v>250</v>
      </c>
      <c r="P432" s="172"/>
      <c r="Q432" s="182"/>
      <c r="R432" s="182"/>
      <c r="S432" s="41"/>
    </row>
    <row r="433" spans="1:19" x14ac:dyDescent="0.25">
      <c r="A433" s="124"/>
      <c r="B433" s="95">
        <v>77555</v>
      </c>
      <c r="C433" s="128" t="s">
        <v>81</v>
      </c>
      <c r="D433" s="174">
        <v>44347</v>
      </c>
      <c r="E433" s="172"/>
      <c r="F433" s="128" t="s">
        <v>476</v>
      </c>
      <c r="G433" s="171" t="s">
        <v>483</v>
      </c>
      <c r="H433" s="172"/>
      <c r="I433" s="171" t="s">
        <v>514</v>
      </c>
      <c r="J433" s="172"/>
      <c r="K433" s="96">
        <v>0</v>
      </c>
      <c r="L433" s="97" t="s">
        <v>71</v>
      </c>
      <c r="M433" s="173">
        <v>150</v>
      </c>
      <c r="N433" s="172"/>
      <c r="O433" s="173">
        <v>150</v>
      </c>
      <c r="P433" s="172"/>
      <c r="Q433" s="182"/>
      <c r="R433" s="182"/>
      <c r="S433" s="41"/>
    </row>
    <row r="434" spans="1:19" x14ac:dyDescent="0.25">
      <c r="A434" s="124"/>
      <c r="B434" s="95">
        <v>78113</v>
      </c>
      <c r="C434" s="128" t="s">
        <v>81</v>
      </c>
      <c r="D434" s="174">
        <v>44377</v>
      </c>
      <c r="E434" s="172"/>
      <c r="F434" s="128" t="s">
        <v>476</v>
      </c>
      <c r="G434" s="171" t="s">
        <v>485</v>
      </c>
      <c r="H434" s="172"/>
      <c r="I434" s="171" t="s">
        <v>513</v>
      </c>
      <c r="J434" s="172"/>
      <c r="K434" s="96">
        <v>0</v>
      </c>
      <c r="L434" s="97" t="s">
        <v>71</v>
      </c>
      <c r="M434" s="173">
        <v>150</v>
      </c>
      <c r="N434" s="172"/>
      <c r="O434" s="173">
        <v>150</v>
      </c>
      <c r="P434" s="172"/>
      <c r="Q434" s="182"/>
      <c r="R434" s="182"/>
      <c r="S434" s="41"/>
    </row>
    <row r="435" spans="1:19" x14ac:dyDescent="0.25">
      <c r="A435" s="124"/>
      <c r="B435" s="95">
        <v>78114</v>
      </c>
      <c r="C435" s="128" t="s">
        <v>81</v>
      </c>
      <c r="D435" s="174">
        <v>44377</v>
      </c>
      <c r="E435" s="172"/>
      <c r="F435" s="128" t="s">
        <v>476</v>
      </c>
      <c r="G435" s="171" t="s">
        <v>485</v>
      </c>
      <c r="H435" s="172"/>
      <c r="I435" s="171" t="s">
        <v>512</v>
      </c>
      <c r="J435" s="172"/>
      <c r="K435" s="96">
        <v>0</v>
      </c>
      <c r="L435" s="97" t="s">
        <v>71</v>
      </c>
      <c r="M435" s="173">
        <v>500</v>
      </c>
      <c r="N435" s="172"/>
      <c r="O435" s="173">
        <v>500</v>
      </c>
      <c r="P435" s="172"/>
      <c r="Q435" s="182"/>
      <c r="R435" s="182"/>
      <c r="S435" s="41"/>
    </row>
    <row r="436" spans="1:19" x14ac:dyDescent="0.25">
      <c r="A436" s="124"/>
      <c r="B436" s="95">
        <v>79455</v>
      </c>
      <c r="C436" s="128" t="s">
        <v>81</v>
      </c>
      <c r="D436" s="174">
        <v>44469</v>
      </c>
      <c r="E436" s="172"/>
      <c r="F436" s="128" t="s">
        <v>476</v>
      </c>
      <c r="G436" s="171" t="s">
        <v>487</v>
      </c>
      <c r="H436" s="172"/>
      <c r="I436" s="171" t="s">
        <v>522</v>
      </c>
      <c r="J436" s="172"/>
      <c r="K436" s="96">
        <v>0</v>
      </c>
      <c r="L436" s="97" t="s">
        <v>71</v>
      </c>
      <c r="M436" s="173">
        <v>1500</v>
      </c>
      <c r="N436" s="172"/>
      <c r="O436" s="173">
        <v>1500</v>
      </c>
      <c r="P436" s="172"/>
      <c r="Q436" s="182"/>
      <c r="R436" s="182"/>
      <c r="S436" s="41"/>
    </row>
    <row r="437" spans="1:19" x14ac:dyDescent="0.25">
      <c r="A437" s="124"/>
      <c r="B437" s="95">
        <v>79457</v>
      </c>
      <c r="C437" s="128" t="s">
        <v>81</v>
      </c>
      <c r="D437" s="174">
        <v>44469</v>
      </c>
      <c r="E437" s="172"/>
      <c r="F437" s="128" t="s">
        <v>476</v>
      </c>
      <c r="G437" s="171" t="s">
        <v>487</v>
      </c>
      <c r="H437" s="172"/>
      <c r="I437" s="171" t="s">
        <v>523</v>
      </c>
      <c r="J437" s="172"/>
      <c r="K437" s="96">
        <v>0</v>
      </c>
      <c r="L437" s="97" t="s">
        <v>71</v>
      </c>
      <c r="M437" s="173">
        <v>487.5</v>
      </c>
      <c r="N437" s="172"/>
      <c r="O437" s="173">
        <v>487.5</v>
      </c>
      <c r="P437" s="172"/>
      <c r="Q437" s="182"/>
      <c r="R437" s="182"/>
      <c r="S437" s="41"/>
    </row>
    <row r="438" spans="1:19" x14ac:dyDescent="0.25">
      <c r="A438" s="124"/>
      <c r="B438" s="95">
        <v>79458</v>
      </c>
      <c r="C438" s="128" t="s">
        <v>81</v>
      </c>
      <c r="D438" s="174">
        <v>44469</v>
      </c>
      <c r="E438" s="172"/>
      <c r="F438" s="128" t="s">
        <v>476</v>
      </c>
      <c r="G438" s="171" t="s">
        <v>487</v>
      </c>
      <c r="H438" s="172"/>
      <c r="I438" s="171" t="s">
        <v>514</v>
      </c>
      <c r="J438" s="172"/>
      <c r="K438" s="96">
        <v>0</v>
      </c>
      <c r="L438" s="97" t="s">
        <v>71</v>
      </c>
      <c r="M438" s="173">
        <v>187.5</v>
      </c>
      <c r="N438" s="172"/>
      <c r="O438" s="173">
        <v>187.5</v>
      </c>
      <c r="P438" s="172"/>
      <c r="Q438" s="182"/>
      <c r="R438" s="182"/>
      <c r="S438" s="41"/>
    </row>
    <row r="439" spans="1:19" x14ac:dyDescent="0.25">
      <c r="A439" s="124"/>
      <c r="B439" s="95">
        <v>79696</v>
      </c>
      <c r="C439" s="128" t="s">
        <v>81</v>
      </c>
      <c r="D439" s="174">
        <v>44511</v>
      </c>
      <c r="E439" s="172"/>
      <c r="F439" s="128" t="s">
        <v>476</v>
      </c>
      <c r="G439" s="171" t="s">
        <v>524</v>
      </c>
      <c r="H439" s="172"/>
      <c r="I439" s="171" t="s">
        <v>525</v>
      </c>
      <c r="J439" s="172"/>
      <c r="K439" s="96">
        <v>0</v>
      </c>
      <c r="L439" s="97" t="s">
        <v>71</v>
      </c>
      <c r="M439" s="173">
        <v>1150</v>
      </c>
      <c r="N439" s="172"/>
      <c r="O439" s="173">
        <v>1150</v>
      </c>
      <c r="P439" s="172"/>
      <c r="Q439" s="182"/>
      <c r="R439" s="182"/>
      <c r="S439" s="41"/>
    </row>
    <row r="440" spans="1:19" x14ac:dyDescent="0.25">
      <c r="A440" s="124"/>
      <c r="B440" s="95">
        <v>80024</v>
      </c>
      <c r="C440" s="128" t="s">
        <v>81</v>
      </c>
      <c r="D440" s="174">
        <v>44500</v>
      </c>
      <c r="E440" s="172"/>
      <c r="F440" s="128" t="s">
        <v>476</v>
      </c>
      <c r="G440" s="171" t="s">
        <v>489</v>
      </c>
      <c r="H440" s="172"/>
      <c r="I440" s="171" t="s">
        <v>526</v>
      </c>
      <c r="J440" s="172"/>
      <c r="K440" s="96">
        <v>0</v>
      </c>
      <c r="L440" s="97" t="s">
        <v>71</v>
      </c>
      <c r="M440" s="173">
        <v>750</v>
      </c>
      <c r="N440" s="172"/>
      <c r="O440" s="173">
        <v>750</v>
      </c>
      <c r="P440" s="172"/>
      <c r="Q440" s="147"/>
      <c r="R440" s="148"/>
      <c r="S440" s="41"/>
    </row>
    <row r="441" spans="1:19" x14ac:dyDescent="0.25">
      <c r="A441" s="124"/>
      <c r="B441" s="95">
        <v>80376</v>
      </c>
      <c r="C441" s="128" t="s">
        <v>81</v>
      </c>
      <c r="D441" s="174">
        <v>44530</v>
      </c>
      <c r="E441" s="172"/>
      <c r="F441" s="128" t="s">
        <v>476</v>
      </c>
      <c r="G441" s="171" t="s">
        <v>493</v>
      </c>
      <c r="H441" s="172"/>
      <c r="I441" s="171" t="s">
        <v>527</v>
      </c>
      <c r="J441" s="172"/>
      <c r="K441" s="96">
        <v>0</v>
      </c>
      <c r="L441" s="97" t="s">
        <v>71</v>
      </c>
      <c r="M441" s="173">
        <v>1050</v>
      </c>
      <c r="N441" s="172"/>
      <c r="O441" s="173">
        <v>1050</v>
      </c>
      <c r="P441" s="172"/>
      <c r="Q441" s="147"/>
      <c r="R441" s="148"/>
      <c r="S441" s="41"/>
    </row>
    <row r="442" spans="1:19" x14ac:dyDescent="0.25">
      <c r="A442" s="124"/>
      <c r="B442" s="95">
        <v>80411</v>
      </c>
      <c r="C442" s="128" t="s">
        <v>81</v>
      </c>
      <c r="D442" s="174">
        <v>44530</v>
      </c>
      <c r="E442" s="172"/>
      <c r="F442" s="128" t="s">
        <v>476</v>
      </c>
      <c r="G442" s="171" t="s">
        <v>493</v>
      </c>
      <c r="H442" s="172"/>
      <c r="I442" s="171" t="s">
        <v>528</v>
      </c>
      <c r="J442" s="172"/>
      <c r="K442" s="96">
        <v>0</v>
      </c>
      <c r="L442" s="97" t="s">
        <v>71</v>
      </c>
      <c r="M442" s="173">
        <v>650</v>
      </c>
      <c r="N442" s="172"/>
      <c r="O442" s="173">
        <v>650</v>
      </c>
      <c r="P442" s="172"/>
      <c r="Q442" s="147"/>
      <c r="R442" s="148"/>
      <c r="S442" s="41"/>
    </row>
    <row r="443" spans="1:19" x14ac:dyDescent="0.25">
      <c r="A443" s="124"/>
      <c r="B443" s="95">
        <v>80792</v>
      </c>
      <c r="C443" s="128" t="s">
        <v>81</v>
      </c>
      <c r="D443" s="174">
        <v>44558</v>
      </c>
      <c r="E443" s="172"/>
      <c r="F443" s="128" t="s">
        <v>476</v>
      </c>
      <c r="G443" s="171" t="s">
        <v>477</v>
      </c>
      <c r="H443" s="172"/>
      <c r="I443" s="171" t="s">
        <v>512</v>
      </c>
      <c r="J443" s="172"/>
      <c r="K443" s="96">
        <v>0</v>
      </c>
      <c r="L443" s="97" t="s">
        <v>71</v>
      </c>
      <c r="M443" s="173">
        <v>450</v>
      </c>
      <c r="N443" s="172"/>
      <c r="O443" s="173">
        <v>450</v>
      </c>
      <c r="P443" s="172"/>
      <c r="Q443" s="147"/>
      <c r="R443" s="148"/>
      <c r="S443" s="41"/>
    </row>
    <row r="444" spans="1:19" x14ac:dyDescent="0.25">
      <c r="A444" s="124"/>
      <c r="B444" s="95">
        <v>80794</v>
      </c>
      <c r="C444" s="128" t="s">
        <v>81</v>
      </c>
      <c r="D444" s="174">
        <v>44558</v>
      </c>
      <c r="E444" s="172"/>
      <c r="F444" s="128" t="s">
        <v>476</v>
      </c>
      <c r="G444" s="171" t="s">
        <v>477</v>
      </c>
      <c r="H444" s="172"/>
      <c r="I444" s="171" t="s">
        <v>513</v>
      </c>
      <c r="J444" s="172"/>
      <c r="K444" s="96">
        <v>0</v>
      </c>
      <c r="L444" s="97" t="s">
        <v>71</v>
      </c>
      <c r="M444" s="173">
        <v>250</v>
      </c>
      <c r="N444" s="172"/>
      <c r="O444" s="173">
        <v>250</v>
      </c>
      <c r="P444" s="172"/>
      <c r="Q444" s="147"/>
      <c r="R444" s="148"/>
      <c r="S444" s="41"/>
    </row>
    <row r="445" spans="1:19" x14ac:dyDescent="0.25">
      <c r="A445" s="124"/>
      <c r="B445" s="95">
        <v>81199</v>
      </c>
      <c r="C445" s="128" t="s">
        <v>81</v>
      </c>
      <c r="D445" s="174">
        <v>44592</v>
      </c>
      <c r="E445" s="172"/>
      <c r="F445" s="128" t="s">
        <v>476</v>
      </c>
      <c r="G445" s="171" t="s">
        <v>496</v>
      </c>
      <c r="H445" s="172"/>
      <c r="I445" s="171" t="s">
        <v>531</v>
      </c>
      <c r="J445" s="172"/>
      <c r="K445" s="96">
        <v>0</v>
      </c>
      <c r="L445" s="97" t="s">
        <v>71</v>
      </c>
      <c r="M445" s="173">
        <v>702.5</v>
      </c>
      <c r="N445" s="172"/>
      <c r="O445" s="173">
        <v>702.5</v>
      </c>
      <c r="P445" s="172"/>
      <c r="Q445" s="147"/>
      <c r="R445" s="148"/>
      <c r="S445" s="41"/>
    </row>
    <row r="446" spans="1:19" x14ac:dyDescent="0.25">
      <c r="A446" s="124"/>
      <c r="B446" s="95">
        <v>81200</v>
      </c>
      <c r="C446" s="128" t="s">
        <v>81</v>
      </c>
      <c r="D446" s="174">
        <v>44592</v>
      </c>
      <c r="E446" s="172"/>
      <c r="F446" s="128" t="s">
        <v>476</v>
      </c>
      <c r="G446" s="171" t="s">
        <v>496</v>
      </c>
      <c r="H446" s="172"/>
      <c r="I446" s="171" t="s">
        <v>532</v>
      </c>
      <c r="J446" s="172"/>
      <c r="K446" s="96">
        <v>0</v>
      </c>
      <c r="L446" s="97" t="s">
        <v>71</v>
      </c>
      <c r="M446" s="173">
        <v>675</v>
      </c>
      <c r="N446" s="172"/>
      <c r="O446" s="173">
        <v>675</v>
      </c>
      <c r="P446" s="172"/>
      <c r="Q446" s="147"/>
      <c r="R446" s="148"/>
      <c r="S446" s="41"/>
    </row>
    <row r="447" spans="1:19" x14ac:dyDescent="0.25">
      <c r="A447" s="124"/>
      <c r="B447" s="95">
        <v>81529</v>
      </c>
      <c r="C447" s="128" t="s">
        <v>81</v>
      </c>
      <c r="D447" s="174">
        <v>44620</v>
      </c>
      <c r="E447" s="172"/>
      <c r="F447" s="128" t="s">
        <v>476</v>
      </c>
      <c r="G447" s="171" t="s">
        <v>479</v>
      </c>
      <c r="H447" s="172"/>
      <c r="I447" s="171" t="s">
        <v>533</v>
      </c>
      <c r="J447" s="172"/>
      <c r="K447" s="96">
        <v>0</v>
      </c>
      <c r="L447" s="97" t="s">
        <v>71</v>
      </c>
      <c r="M447" s="173">
        <v>335</v>
      </c>
      <c r="N447" s="172"/>
      <c r="O447" s="173">
        <v>335</v>
      </c>
      <c r="P447" s="172"/>
      <c r="Q447" s="147"/>
      <c r="R447" s="148"/>
      <c r="S447" s="41"/>
    </row>
    <row r="448" spans="1:19" x14ac:dyDescent="0.25">
      <c r="A448" s="124"/>
      <c r="B448" s="95">
        <v>82057</v>
      </c>
      <c r="C448" s="128" t="s">
        <v>81</v>
      </c>
      <c r="D448" s="174">
        <v>44650</v>
      </c>
      <c r="E448" s="172"/>
      <c r="F448" s="128" t="s">
        <v>476</v>
      </c>
      <c r="G448" s="171" t="s">
        <v>499</v>
      </c>
      <c r="H448" s="172"/>
      <c r="I448" s="171" t="s">
        <v>533</v>
      </c>
      <c r="J448" s="172"/>
      <c r="K448" s="96">
        <v>0</v>
      </c>
      <c r="L448" s="97" t="s">
        <v>71</v>
      </c>
      <c r="M448" s="173">
        <v>335</v>
      </c>
      <c r="N448" s="172"/>
      <c r="O448" s="173">
        <v>335</v>
      </c>
      <c r="P448" s="172"/>
      <c r="Q448" s="147"/>
      <c r="R448" s="148"/>
      <c r="S448" s="41"/>
    </row>
    <row r="449" spans="1:19" ht="15.75" thickBot="1" x14ac:dyDescent="0.3">
      <c r="A449" s="124"/>
      <c r="B449" s="95">
        <v>82058</v>
      </c>
      <c r="C449" s="128" t="s">
        <v>81</v>
      </c>
      <c r="D449" s="174">
        <v>44651</v>
      </c>
      <c r="E449" s="172"/>
      <c r="F449" s="128" t="s">
        <v>476</v>
      </c>
      <c r="G449" s="171" t="s">
        <v>499</v>
      </c>
      <c r="H449" s="172"/>
      <c r="I449" s="171" t="s">
        <v>534</v>
      </c>
      <c r="J449" s="172"/>
      <c r="K449" s="96">
        <v>0</v>
      </c>
      <c r="L449" s="97" t="s">
        <v>71</v>
      </c>
      <c r="M449" s="173">
        <v>212.5</v>
      </c>
      <c r="N449" s="172"/>
      <c r="O449" s="173">
        <v>212.5</v>
      </c>
      <c r="P449" s="172"/>
      <c r="Q449" s="147"/>
      <c r="R449" s="148"/>
      <c r="S449" s="41"/>
    </row>
    <row r="450" spans="1:19" ht="15.75" thickBot="1" x14ac:dyDescent="0.3">
      <c r="A450" s="188"/>
      <c r="B450" s="186"/>
      <c r="C450" s="186"/>
      <c r="D450" s="186"/>
      <c r="E450" s="186"/>
      <c r="F450" s="186"/>
      <c r="G450" s="186"/>
      <c r="H450" s="186"/>
      <c r="I450" s="186"/>
      <c r="J450" s="186"/>
      <c r="K450" s="186"/>
      <c r="L450" s="189" t="s">
        <v>73</v>
      </c>
      <c r="M450" s="186"/>
      <c r="N450" s="186"/>
      <c r="P450" s="77">
        <f>SUM(O428:P449)</f>
        <v>12610</v>
      </c>
      <c r="Q450" s="186"/>
      <c r="R450" s="186"/>
      <c r="S450" s="41"/>
    </row>
    <row r="451" spans="1:19" x14ac:dyDescent="0.25">
      <c r="A451" s="38"/>
      <c r="B451" s="44" t="s">
        <v>56</v>
      </c>
      <c r="C451" s="190" t="s">
        <v>482</v>
      </c>
      <c r="D451" s="191"/>
      <c r="E451" s="192" t="s">
        <v>57</v>
      </c>
      <c r="F451" s="191"/>
      <c r="G451" s="193" t="s">
        <v>580</v>
      </c>
      <c r="H451" s="191"/>
      <c r="I451" s="191"/>
      <c r="J451" s="191"/>
      <c r="K451" s="191"/>
      <c r="L451" s="191"/>
      <c r="M451" s="45"/>
      <c r="N451" s="192"/>
      <c r="O451" s="191"/>
      <c r="P451" s="191"/>
      <c r="Q451" s="194"/>
      <c r="R451" s="191"/>
      <c r="S451" s="41"/>
    </row>
    <row r="452" spans="1:19" x14ac:dyDescent="0.25">
      <c r="A452" s="23"/>
      <c r="B452" s="47" t="s">
        <v>58</v>
      </c>
      <c r="C452" s="47" t="s">
        <v>59</v>
      </c>
      <c r="D452" s="47" t="s">
        <v>60</v>
      </c>
      <c r="E452" s="37"/>
      <c r="F452" s="47" t="s">
        <v>61</v>
      </c>
      <c r="G452" s="47" t="s">
        <v>62</v>
      </c>
      <c r="H452" s="37"/>
      <c r="I452" s="232" t="s">
        <v>63</v>
      </c>
      <c r="J452" s="187"/>
      <c r="K452" s="48" t="s">
        <v>64</v>
      </c>
      <c r="L452" s="233" t="s">
        <v>65</v>
      </c>
      <c r="M452" s="187"/>
      <c r="N452" s="233" t="s">
        <v>66</v>
      </c>
      <c r="O452" s="187"/>
      <c r="P452" s="233" t="s">
        <v>67</v>
      </c>
      <c r="Q452" s="187"/>
      <c r="R452" s="110" t="s">
        <v>68</v>
      </c>
      <c r="S452" s="41"/>
    </row>
    <row r="453" spans="1:19" x14ac:dyDescent="0.25">
      <c r="A453" s="124"/>
      <c r="B453" s="95">
        <v>77552</v>
      </c>
      <c r="C453" s="128" t="s">
        <v>81</v>
      </c>
      <c r="D453" s="174">
        <v>44347</v>
      </c>
      <c r="E453" s="172"/>
      <c r="F453" s="128" t="s">
        <v>476</v>
      </c>
      <c r="G453" s="171" t="s">
        <v>483</v>
      </c>
      <c r="H453" s="172"/>
      <c r="I453" s="171" t="s">
        <v>484</v>
      </c>
      <c r="J453" s="172"/>
      <c r="K453" s="96">
        <v>0</v>
      </c>
      <c r="L453" s="97" t="s">
        <v>71</v>
      </c>
      <c r="M453" s="173">
        <v>762.5</v>
      </c>
      <c r="N453" s="172"/>
      <c r="O453" s="173">
        <v>762.5</v>
      </c>
      <c r="P453" s="172"/>
      <c r="Q453" s="182"/>
      <c r="R453" s="182"/>
      <c r="S453" s="41"/>
    </row>
    <row r="454" spans="1:19" x14ac:dyDescent="0.25">
      <c r="A454" s="124"/>
      <c r="B454" s="95">
        <v>78112</v>
      </c>
      <c r="C454" s="128" t="s">
        <v>81</v>
      </c>
      <c r="D454" s="174">
        <v>44377</v>
      </c>
      <c r="E454" s="172"/>
      <c r="F454" s="128" t="s">
        <v>476</v>
      </c>
      <c r="G454" s="171" t="s">
        <v>485</v>
      </c>
      <c r="H454" s="172"/>
      <c r="I454" s="171" t="s">
        <v>486</v>
      </c>
      <c r="J454" s="172"/>
      <c r="K454" s="96">
        <v>0</v>
      </c>
      <c r="L454" s="97" t="s">
        <v>71</v>
      </c>
      <c r="M454" s="173">
        <v>712.5</v>
      </c>
      <c r="N454" s="172"/>
      <c r="O454" s="173">
        <v>712.5</v>
      </c>
      <c r="P454" s="172"/>
      <c r="Q454" s="182"/>
      <c r="R454" s="182"/>
      <c r="S454" s="41"/>
    </row>
    <row r="455" spans="1:19" x14ac:dyDescent="0.25">
      <c r="A455" s="124"/>
      <c r="B455" s="95">
        <v>79456</v>
      </c>
      <c r="C455" s="128" t="s">
        <v>81</v>
      </c>
      <c r="D455" s="174">
        <v>44469</v>
      </c>
      <c r="E455" s="172"/>
      <c r="F455" s="128" t="s">
        <v>476</v>
      </c>
      <c r="G455" s="171" t="s">
        <v>487</v>
      </c>
      <c r="H455" s="172"/>
      <c r="I455" s="171" t="s">
        <v>488</v>
      </c>
      <c r="J455" s="172"/>
      <c r="K455" s="96">
        <v>0</v>
      </c>
      <c r="L455" s="97" t="s">
        <v>71</v>
      </c>
      <c r="M455" s="173">
        <v>1162.5</v>
      </c>
      <c r="N455" s="172"/>
      <c r="O455" s="173">
        <v>1162.5</v>
      </c>
      <c r="P455" s="172"/>
      <c r="Q455" s="147"/>
      <c r="R455" s="148"/>
      <c r="S455" s="41"/>
    </row>
    <row r="456" spans="1:19" x14ac:dyDescent="0.25">
      <c r="A456" s="124"/>
      <c r="B456" s="95">
        <v>80023</v>
      </c>
      <c r="C456" s="128" t="s">
        <v>81</v>
      </c>
      <c r="D456" s="174">
        <v>44500</v>
      </c>
      <c r="E456" s="172"/>
      <c r="F456" s="128" t="s">
        <v>476</v>
      </c>
      <c r="G456" s="171" t="s">
        <v>489</v>
      </c>
      <c r="H456" s="172"/>
      <c r="I456" s="171" t="s">
        <v>490</v>
      </c>
      <c r="J456" s="172"/>
      <c r="K456" s="96">
        <v>0</v>
      </c>
      <c r="L456" s="97" t="s">
        <v>71</v>
      </c>
      <c r="M456" s="173">
        <v>450</v>
      </c>
      <c r="N456" s="172"/>
      <c r="O456" s="173">
        <v>450</v>
      </c>
      <c r="P456" s="172"/>
      <c r="Q456" s="182"/>
      <c r="R456" s="182"/>
      <c r="S456" s="41"/>
    </row>
    <row r="457" spans="1:19" x14ac:dyDescent="0.25">
      <c r="A457" s="124"/>
      <c r="B457" s="95">
        <v>80377</v>
      </c>
      <c r="C457" s="128" t="s">
        <v>81</v>
      </c>
      <c r="D457" s="174">
        <v>44530</v>
      </c>
      <c r="E457" s="172"/>
      <c r="F457" s="128" t="s">
        <v>476</v>
      </c>
      <c r="G457" s="171" t="s">
        <v>493</v>
      </c>
      <c r="H457" s="172"/>
      <c r="I457" s="171" t="s">
        <v>494</v>
      </c>
      <c r="J457" s="172"/>
      <c r="K457" s="96">
        <v>0</v>
      </c>
      <c r="L457" s="97" t="s">
        <v>71</v>
      </c>
      <c r="M457" s="173">
        <v>745</v>
      </c>
      <c r="N457" s="172"/>
      <c r="O457" s="173">
        <v>745</v>
      </c>
      <c r="P457" s="172"/>
      <c r="Q457" s="147"/>
      <c r="R457" s="148"/>
      <c r="S457" s="41"/>
    </row>
    <row r="458" spans="1:19" x14ac:dyDescent="0.25">
      <c r="A458" s="124"/>
      <c r="B458" s="95">
        <v>80793</v>
      </c>
      <c r="C458" s="128" t="s">
        <v>81</v>
      </c>
      <c r="D458" s="174">
        <v>44558</v>
      </c>
      <c r="E458" s="172"/>
      <c r="F458" s="128" t="s">
        <v>476</v>
      </c>
      <c r="G458" s="171" t="s">
        <v>477</v>
      </c>
      <c r="H458" s="172"/>
      <c r="I458" s="171" t="s">
        <v>495</v>
      </c>
      <c r="J458" s="172"/>
      <c r="K458" s="96">
        <v>0</v>
      </c>
      <c r="L458" s="97" t="s">
        <v>71</v>
      </c>
      <c r="M458" s="173">
        <v>775</v>
      </c>
      <c r="N458" s="172"/>
      <c r="O458" s="173">
        <v>775</v>
      </c>
      <c r="P458" s="172"/>
      <c r="Q458" s="147"/>
      <c r="R458" s="148"/>
      <c r="S458" s="41"/>
    </row>
    <row r="459" spans="1:19" x14ac:dyDescent="0.25">
      <c r="A459" s="124"/>
      <c r="B459" s="95">
        <v>81198</v>
      </c>
      <c r="C459" s="128" t="s">
        <v>81</v>
      </c>
      <c r="D459" s="174">
        <v>44592</v>
      </c>
      <c r="E459" s="172"/>
      <c r="F459" s="128" t="s">
        <v>476</v>
      </c>
      <c r="G459" s="171" t="s">
        <v>496</v>
      </c>
      <c r="H459" s="172"/>
      <c r="I459" s="171" t="s">
        <v>497</v>
      </c>
      <c r="J459" s="172"/>
      <c r="K459" s="96">
        <v>0</v>
      </c>
      <c r="L459" s="97" t="s">
        <v>71</v>
      </c>
      <c r="M459" s="173">
        <v>1915</v>
      </c>
      <c r="N459" s="172"/>
      <c r="O459" s="173">
        <v>1915</v>
      </c>
      <c r="P459" s="172"/>
      <c r="Q459" s="147"/>
      <c r="R459" s="148"/>
      <c r="S459" s="41"/>
    </row>
    <row r="460" spans="1:19" x14ac:dyDescent="0.25">
      <c r="A460" s="124"/>
      <c r="B460" s="95">
        <v>81528</v>
      </c>
      <c r="C460" s="128" t="s">
        <v>81</v>
      </c>
      <c r="D460" s="174">
        <v>44620</v>
      </c>
      <c r="E460" s="172"/>
      <c r="F460" s="128" t="s">
        <v>476</v>
      </c>
      <c r="G460" s="171" t="s">
        <v>479</v>
      </c>
      <c r="H460" s="172"/>
      <c r="I460" s="171" t="s">
        <v>498</v>
      </c>
      <c r="J460" s="172"/>
      <c r="K460" s="96">
        <v>0</v>
      </c>
      <c r="L460" s="97" t="s">
        <v>71</v>
      </c>
      <c r="M460" s="173">
        <v>780</v>
      </c>
      <c r="N460" s="172"/>
      <c r="O460" s="173">
        <v>780</v>
      </c>
      <c r="P460" s="172"/>
      <c r="Q460" s="182"/>
      <c r="R460" s="182"/>
      <c r="S460" s="41"/>
    </row>
    <row r="461" spans="1:19" ht="15.75" thickBot="1" x14ac:dyDescent="0.3">
      <c r="A461" s="124"/>
      <c r="B461" s="95">
        <v>82059</v>
      </c>
      <c r="C461" s="128" t="s">
        <v>81</v>
      </c>
      <c r="D461" s="174">
        <v>44651</v>
      </c>
      <c r="E461" s="172"/>
      <c r="F461" s="128" t="s">
        <v>476</v>
      </c>
      <c r="G461" s="171" t="s">
        <v>499</v>
      </c>
      <c r="H461" s="172"/>
      <c r="I461" s="171" t="s">
        <v>500</v>
      </c>
      <c r="J461" s="172"/>
      <c r="K461" s="96">
        <v>0</v>
      </c>
      <c r="L461" s="97" t="s">
        <v>71</v>
      </c>
      <c r="M461" s="173">
        <v>890</v>
      </c>
      <c r="N461" s="172"/>
      <c r="O461" s="173">
        <v>890</v>
      </c>
      <c r="P461" s="172"/>
      <c r="Q461" s="182"/>
      <c r="R461" s="182"/>
      <c r="S461" s="41"/>
    </row>
    <row r="462" spans="1:19" ht="15.75" thickBot="1" x14ac:dyDescent="0.3">
      <c r="A462" s="23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5"/>
      <c r="M462" s="24"/>
      <c r="N462" s="24"/>
      <c r="O462" s="74"/>
      <c r="P462" s="78">
        <f>SUM(O453:P461)</f>
        <v>8192.5</v>
      </c>
      <c r="Q462" s="24"/>
      <c r="R462" s="100"/>
      <c r="S462" s="41"/>
    </row>
    <row r="463" spans="1:19" ht="15.75" thickBot="1" x14ac:dyDescent="0.3">
      <c r="A463" s="49"/>
      <c r="B463" s="27"/>
      <c r="C463" s="27"/>
      <c r="D463" s="27"/>
      <c r="E463" s="27"/>
      <c r="F463" s="27"/>
      <c r="G463" s="27"/>
      <c r="H463" s="27"/>
      <c r="I463" s="27"/>
      <c r="J463" s="27"/>
      <c r="K463" s="27"/>
      <c r="L463" s="27"/>
      <c r="M463" s="27"/>
      <c r="N463" s="27"/>
      <c r="O463" s="27"/>
      <c r="P463" s="150">
        <f>P425+P450+P462</f>
        <v>24001.07</v>
      </c>
      <c r="Q463" s="149"/>
      <c r="R463" s="27"/>
      <c r="S463" s="41"/>
    </row>
    <row r="464" spans="1:19" ht="15.75" thickBot="1" x14ac:dyDescent="0.3">
      <c r="A464" s="52" t="s">
        <v>579</v>
      </c>
      <c r="B464" s="10"/>
      <c r="C464" s="10"/>
      <c r="D464" s="10"/>
      <c r="E464" s="10"/>
      <c r="F464" s="10"/>
      <c r="G464" s="10"/>
      <c r="H464" s="10"/>
      <c r="I464" s="10"/>
      <c r="J464" s="10"/>
      <c r="K464" s="10"/>
      <c r="L464" s="10"/>
      <c r="M464" s="10"/>
      <c r="N464" s="10"/>
      <c r="O464" s="10"/>
      <c r="P464" s="10"/>
      <c r="Q464" s="10"/>
      <c r="R464" s="10"/>
      <c r="S464" s="41"/>
    </row>
    <row r="465" spans="1:19" x14ac:dyDescent="0.25">
      <c r="A465" s="11"/>
      <c r="B465" s="12" t="s">
        <v>56</v>
      </c>
      <c r="C465" s="231" t="s">
        <v>482</v>
      </c>
      <c r="D465" s="196"/>
      <c r="E465" s="197" t="s">
        <v>57</v>
      </c>
      <c r="F465" s="196"/>
      <c r="G465" s="195" t="s">
        <v>587</v>
      </c>
      <c r="H465" s="196"/>
      <c r="I465" s="196"/>
      <c r="J465" s="196"/>
      <c r="K465" s="196"/>
      <c r="L465" s="196"/>
      <c r="M465" s="14"/>
      <c r="N465" s="197"/>
      <c r="O465" s="196"/>
      <c r="P465" s="196"/>
      <c r="Q465" s="198"/>
      <c r="R465" s="196"/>
      <c r="S465" s="41"/>
    </row>
    <row r="466" spans="1:19" x14ac:dyDescent="0.25">
      <c r="A466" s="23"/>
      <c r="B466" s="33" t="s">
        <v>58</v>
      </c>
      <c r="C466" s="33" t="s">
        <v>59</v>
      </c>
      <c r="D466" s="33" t="s">
        <v>60</v>
      </c>
      <c r="E466" s="24"/>
      <c r="F466" s="33" t="s">
        <v>61</v>
      </c>
      <c r="G466" s="33" t="s">
        <v>62</v>
      </c>
      <c r="H466" s="24"/>
      <c r="I466" s="199" t="s">
        <v>63</v>
      </c>
      <c r="J466" s="186"/>
      <c r="K466" s="35" t="s">
        <v>64</v>
      </c>
      <c r="L466" s="200" t="s">
        <v>65</v>
      </c>
      <c r="M466" s="186"/>
      <c r="N466" s="200" t="s">
        <v>66</v>
      </c>
      <c r="O466" s="186"/>
      <c r="P466" s="200" t="s">
        <v>67</v>
      </c>
      <c r="Q466" s="186"/>
      <c r="R466" s="107" t="s">
        <v>68</v>
      </c>
      <c r="S466" s="41"/>
    </row>
    <row r="467" spans="1:19" ht="15.75" thickBot="1" x14ac:dyDescent="0.3">
      <c r="A467" s="124"/>
      <c r="B467" s="95">
        <v>80036</v>
      </c>
      <c r="C467" s="128" t="s">
        <v>81</v>
      </c>
      <c r="D467" s="174">
        <v>44508</v>
      </c>
      <c r="E467" s="172"/>
      <c r="F467" s="128" t="s">
        <v>175</v>
      </c>
      <c r="G467" s="171" t="s">
        <v>491</v>
      </c>
      <c r="H467" s="172"/>
      <c r="I467" s="171" t="s">
        <v>492</v>
      </c>
      <c r="J467" s="172"/>
      <c r="K467" s="96">
        <v>0</v>
      </c>
      <c r="L467" s="97" t="s">
        <v>71</v>
      </c>
      <c r="M467" s="173">
        <v>12067</v>
      </c>
      <c r="N467" s="172"/>
      <c r="O467" s="173">
        <v>12067</v>
      </c>
      <c r="P467" s="172"/>
      <c r="Q467" s="187"/>
      <c r="R467" s="187"/>
      <c r="S467" s="41"/>
    </row>
    <row r="468" spans="1:19" ht="15.75" thickBot="1" x14ac:dyDescent="0.3">
      <c r="A468" s="23"/>
      <c r="B468" s="70"/>
      <c r="C468" s="56"/>
      <c r="D468" s="234"/>
      <c r="E468" s="186"/>
      <c r="F468" s="56"/>
      <c r="G468" s="235"/>
      <c r="H468" s="186"/>
      <c r="I468" s="235"/>
      <c r="J468" s="186"/>
      <c r="K468" s="72"/>
      <c r="L468" s="73"/>
      <c r="M468" s="201"/>
      <c r="N468" s="186"/>
      <c r="P468" s="152">
        <f>SUM(O467:P467)</f>
        <v>12067</v>
      </c>
      <c r="Q468" s="186"/>
      <c r="R468" s="186"/>
      <c r="S468" s="41"/>
    </row>
    <row r="469" spans="1:19" x14ac:dyDescent="0.25">
      <c r="A469" s="38"/>
      <c r="B469" s="39" t="s">
        <v>56</v>
      </c>
      <c r="C469" s="178" t="s">
        <v>501</v>
      </c>
      <c r="D469" s="183"/>
      <c r="E469" s="184" t="s">
        <v>57</v>
      </c>
      <c r="F469" s="183"/>
      <c r="G469" s="178" t="s">
        <v>502</v>
      </c>
      <c r="H469" s="183"/>
      <c r="I469" s="183"/>
      <c r="J469" s="183"/>
      <c r="K469" s="183"/>
      <c r="L469" s="183"/>
      <c r="M469" s="40"/>
      <c r="N469" s="184"/>
      <c r="O469" s="183"/>
      <c r="P469" s="183"/>
      <c r="Q469" s="185"/>
      <c r="R469" s="183"/>
      <c r="S469" s="41"/>
    </row>
    <row r="470" spans="1:19" x14ac:dyDescent="0.25">
      <c r="A470" s="23"/>
      <c r="B470" s="33" t="s">
        <v>58</v>
      </c>
      <c r="C470" s="33" t="s">
        <v>59</v>
      </c>
      <c r="D470" s="33" t="s">
        <v>60</v>
      </c>
      <c r="E470" s="24"/>
      <c r="F470" s="33" t="s">
        <v>61</v>
      </c>
      <c r="G470" s="33" t="s">
        <v>62</v>
      </c>
      <c r="H470" s="24"/>
      <c r="I470" s="199" t="s">
        <v>63</v>
      </c>
      <c r="J470" s="186"/>
      <c r="K470" s="35" t="s">
        <v>64</v>
      </c>
      <c r="L470" s="200" t="s">
        <v>65</v>
      </c>
      <c r="M470" s="186"/>
      <c r="N470" s="200" t="s">
        <v>66</v>
      </c>
      <c r="O470" s="186"/>
      <c r="P470" s="200" t="s">
        <v>67</v>
      </c>
      <c r="Q470" s="186"/>
      <c r="R470" s="107" t="s">
        <v>68</v>
      </c>
      <c r="S470" s="41"/>
    </row>
    <row r="471" spans="1:19" x14ac:dyDescent="0.25">
      <c r="A471" s="124"/>
      <c r="B471" s="95">
        <v>79023</v>
      </c>
      <c r="C471" s="128" t="s">
        <v>81</v>
      </c>
      <c r="D471" s="174">
        <v>44430</v>
      </c>
      <c r="E471" s="172"/>
      <c r="F471" s="128" t="s">
        <v>517</v>
      </c>
      <c r="G471" s="171" t="s">
        <v>518</v>
      </c>
      <c r="H471" s="172"/>
      <c r="I471" s="171" t="s">
        <v>519</v>
      </c>
      <c r="J471" s="172"/>
      <c r="K471" s="96">
        <v>0</v>
      </c>
      <c r="L471" s="97" t="s">
        <v>71</v>
      </c>
      <c r="M471" s="173">
        <v>4752.8500000000004</v>
      </c>
      <c r="N471" s="172"/>
      <c r="O471" s="173">
        <v>4752.8500000000004</v>
      </c>
      <c r="P471" s="172"/>
      <c r="Q471" s="98"/>
      <c r="R471" s="100"/>
      <c r="S471" s="41"/>
    </row>
    <row r="472" spans="1:19" x14ac:dyDescent="0.25">
      <c r="A472" s="124"/>
      <c r="B472" s="95">
        <v>79422</v>
      </c>
      <c r="C472" s="128" t="s">
        <v>81</v>
      </c>
      <c r="D472" s="174">
        <v>44478</v>
      </c>
      <c r="E472" s="172"/>
      <c r="F472" s="128" t="s">
        <v>517</v>
      </c>
      <c r="G472" s="171" t="s">
        <v>520</v>
      </c>
      <c r="H472" s="172"/>
      <c r="I472" s="171" t="s">
        <v>521</v>
      </c>
      <c r="J472" s="172"/>
      <c r="K472" s="96">
        <v>0</v>
      </c>
      <c r="L472" s="97" t="s">
        <v>71</v>
      </c>
      <c r="M472" s="173">
        <v>46106.25</v>
      </c>
      <c r="N472" s="172"/>
      <c r="O472" s="173">
        <v>46106.25</v>
      </c>
      <c r="P472" s="172"/>
      <c r="Q472" s="187"/>
      <c r="R472" s="187"/>
      <c r="S472" s="41"/>
    </row>
    <row r="473" spans="1:19" ht="15.75" thickBot="1" x14ac:dyDescent="0.3">
      <c r="A473" s="124"/>
      <c r="B473" s="95">
        <v>80803</v>
      </c>
      <c r="C473" s="128" t="s">
        <v>81</v>
      </c>
      <c r="D473" s="174">
        <v>44567</v>
      </c>
      <c r="E473" s="172"/>
      <c r="F473" s="128" t="s">
        <v>517</v>
      </c>
      <c r="G473" s="171" t="s">
        <v>529</v>
      </c>
      <c r="H473" s="172"/>
      <c r="I473" s="171" t="s">
        <v>530</v>
      </c>
      <c r="J473" s="172"/>
      <c r="K473" s="96">
        <v>0</v>
      </c>
      <c r="L473" s="97" t="s">
        <v>71</v>
      </c>
      <c r="M473" s="173">
        <v>2009.58</v>
      </c>
      <c r="N473" s="172"/>
      <c r="O473" s="173">
        <v>2009.58</v>
      </c>
      <c r="P473" s="172"/>
      <c r="Q473" s="99"/>
      <c r="R473" s="99"/>
      <c r="S473" s="41"/>
    </row>
    <row r="474" spans="1:19" ht="15.75" thickBot="1" x14ac:dyDescent="0.3">
      <c r="A474" s="23"/>
      <c r="B474" s="70"/>
      <c r="C474" s="56"/>
      <c r="D474" s="71"/>
      <c r="E474" s="24"/>
      <c r="F474" s="56"/>
      <c r="G474" s="56"/>
      <c r="H474" s="24"/>
      <c r="I474" s="56"/>
      <c r="J474" s="24"/>
      <c r="K474" s="72"/>
      <c r="L474" s="73"/>
      <c r="M474" s="74"/>
      <c r="N474" s="24"/>
      <c r="O474" s="74"/>
      <c r="P474" s="151">
        <f>SUM(O471:P473)</f>
        <v>52868.68</v>
      </c>
      <c r="Q474" s="24"/>
      <c r="R474" s="100"/>
      <c r="S474" s="41"/>
    </row>
    <row r="475" spans="1:19" x14ac:dyDescent="0.25">
      <c r="A475" s="124"/>
      <c r="B475" s="95">
        <v>77060</v>
      </c>
      <c r="C475" s="128" t="s">
        <v>81</v>
      </c>
      <c r="D475" s="174">
        <v>44305</v>
      </c>
      <c r="E475" s="172"/>
      <c r="F475" s="128" t="s">
        <v>503</v>
      </c>
      <c r="G475" s="171" t="s">
        <v>504</v>
      </c>
      <c r="H475" s="172"/>
      <c r="I475" s="171" t="s">
        <v>505</v>
      </c>
      <c r="J475" s="172"/>
      <c r="K475" s="96">
        <v>0</v>
      </c>
      <c r="L475" s="97" t="s">
        <v>71</v>
      </c>
      <c r="M475" s="173">
        <v>3486.3900000000003</v>
      </c>
      <c r="N475" s="172"/>
      <c r="O475" s="173">
        <v>3486.3900000000003</v>
      </c>
      <c r="P475" s="172"/>
      <c r="Q475" s="123"/>
      <c r="R475" s="125"/>
      <c r="S475" s="41"/>
    </row>
    <row r="476" spans="1:19" x14ac:dyDescent="0.25">
      <c r="A476" s="124"/>
      <c r="B476" s="95">
        <v>77393</v>
      </c>
      <c r="C476" s="128" t="s">
        <v>81</v>
      </c>
      <c r="D476" s="174">
        <v>44320</v>
      </c>
      <c r="E476" s="172"/>
      <c r="F476" s="128" t="s">
        <v>503</v>
      </c>
      <c r="G476" s="171" t="s">
        <v>510</v>
      </c>
      <c r="H476" s="172"/>
      <c r="I476" s="171" t="s">
        <v>511</v>
      </c>
      <c r="J476" s="172"/>
      <c r="K476" s="96">
        <v>0</v>
      </c>
      <c r="L476" s="97" t="s">
        <v>71</v>
      </c>
      <c r="M476" s="173">
        <v>8715.99</v>
      </c>
      <c r="N476" s="172"/>
      <c r="O476" s="173">
        <v>8715.99</v>
      </c>
      <c r="P476" s="172"/>
      <c r="Q476" s="123"/>
      <c r="R476" s="125"/>
      <c r="S476" s="41"/>
    </row>
    <row r="477" spans="1:19" ht="15.75" thickBot="1" x14ac:dyDescent="0.3">
      <c r="A477" s="124"/>
      <c r="B477" s="95">
        <v>78117</v>
      </c>
      <c r="C477" s="128" t="s">
        <v>81</v>
      </c>
      <c r="D477" s="174">
        <v>44383</v>
      </c>
      <c r="E477" s="172"/>
      <c r="F477" s="128" t="s">
        <v>503</v>
      </c>
      <c r="G477" s="171" t="s">
        <v>515</v>
      </c>
      <c r="H477" s="172"/>
      <c r="I477" s="171" t="s">
        <v>516</v>
      </c>
      <c r="J477" s="172"/>
      <c r="K477" s="96">
        <v>0</v>
      </c>
      <c r="L477" s="97" t="s">
        <v>71</v>
      </c>
      <c r="M477" s="173">
        <v>5229.59</v>
      </c>
      <c r="N477" s="172"/>
      <c r="O477" s="173">
        <v>5229.59</v>
      </c>
      <c r="P477" s="172"/>
      <c r="Q477" s="123"/>
      <c r="R477" s="125"/>
      <c r="S477" s="41"/>
    </row>
    <row r="478" spans="1:19" ht="15.75" thickBot="1" x14ac:dyDescent="0.3">
      <c r="A478" s="23"/>
      <c r="B478" s="70"/>
      <c r="C478" s="56"/>
      <c r="D478" s="71"/>
      <c r="E478" s="24"/>
      <c r="F478" s="56"/>
      <c r="G478" s="56"/>
      <c r="H478" s="24"/>
      <c r="I478" s="56"/>
      <c r="J478" s="24"/>
      <c r="K478" s="72"/>
      <c r="L478" s="73"/>
      <c r="M478" s="74"/>
      <c r="N478" s="24"/>
      <c r="O478" s="74"/>
      <c r="P478" s="151">
        <f>SUM(O475:P477)</f>
        <v>17431.97</v>
      </c>
      <c r="Q478" s="123"/>
      <c r="R478" s="125"/>
      <c r="S478" s="41"/>
    </row>
    <row r="479" spans="1:19" ht="15.75" thickBot="1" x14ac:dyDescent="0.3">
      <c r="A479" s="49"/>
      <c r="B479" s="27"/>
      <c r="C479" s="27"/>
      <c r="D479" s="27"/>
      <c r="E479" s="27"/>
      <c r="F479" s="27"/>
      <c r="G479" s="27"/>
      <c r="H479" s="27"/>
      <c r="I479" s="27"/>
      <c r="J479" s="27"/>
      <c r="K479" s="27"/>
      <c r="L479" s="27"/>
      <c r="M479" s="27"/>
      <c r="N479" s="27"/>
      <c r="O479" s="27"/>
      <c r="P479" s="27"/>
      <c r="Q479" s="27"/>
      <c r="R479" s="27"/>
      <c r="S479" s="41"/>
    </row>
  </sheetData>
  <mergeCells count="2337">
    <mergeCell ref="G471:H471"/>
    <mergeCell ref="I471:J471"/>
    <mergeCell ref="M471:N471"/>
    <mergeCell ref="O471:P471"/>
    <mergeCell ref="D472:E472"/>
    <mergeCell ref="G472:H472"/>
    <mergeCell ref="I472:J472"/>
    <mergeCell ref="M472:N472"/>
    <mergeCell ref="O472:P472"/>
    <mergeCell ref="D473:E473"/>
    <mergeCell ref="G473:H473"/>
    <mergeCell ref="I473:J473"/>
    <mergeCell ref="M473:N473"/>
    <mergeCell ref="O473:P473"/>
    <mergeCell ref="D468:E468"/>
    <mergeCell ref="G468:H468"/>
    <mergeCell ref="I468:J468"/>
    <mergeCell ref="M468:N468"/>
    <mergeCell ref="I470:J470"/>
    <mergeCell ref="L470:M470"/>
    <mergeCell ref="N470:O470"/>
    <mergeCell ref="P470:Q470"/>
    <mergeCell ref="G476:H476"/>
    <mergeCell ref="I476:J476"/>
    <mergeCell ref="M476:N476"/>
    <mergeCell ref="O476:P476"/>
    <mergeCell ref="G455:H455"/>
    <mergeCell ref="I455:J455"/>
    <mergeCell ref="M455:N455"/>
    <mergeCell ref="O455:P455"/>
    <mergeCell ref="I452:J452"/>
    <mergeCell ref="L452:M452"/>
    <mergeCell ref="N452:O452"/>
    <mergeCell ref="P452:Q452"/>
    <mergeCell ref="D453:E453"/>
    <mergeCell ref="G453:H453"/>
    <mergeCell ref="I453:J453"/>
    <mergeCell ref="D467:E467"/>
    <mergeCell ref="G467:H467"/>
    <mergeCell ref="I467:J467"/>
    <mergeCell ref="M467:N467"/>
    <mergeCell ref="O467:P467"/>
    <mergeCell ref="I456:J456"/>
    <mergeCell ref="M456:N456"/>
    <mergeCell ref="O456:P456"/>
    <mergeCell ref="Q456:R456"/>
    <mergeCell ref="D454:E454"/>
    <mergeCell ref="G454:H454"/>
    <mergeCell ref="I454:J454"/>
    <mergeCell ref="M454:N454"/>
    <mergeCell ref="O454:P454"/>
    <mergeCell ref="Q454:R454"/>
    <mergeCell ref="D459:E459"/>
    <mergeCell ref="D471:E471"/>
    <mergeCell ref="Q467:R467"/>
    <mergeCell ref="C465:D465"/>
    <mergeCell ref="E465:F465"/>
    <mergeCell ref="E126:F126"/>
    <mergeCell ref="G126:L126"/>
    <mergeCell ref="N126:P126"/>
    <mergeCell ref="D448:E448"/>
    <mergeCell ref="G448:H448"/>
    <mergeCell ref="I448:J448"/>
    <mergeCell ref="M448:N448"/>
    <mergeCell ref="O448:P448"/>
    <mergeCell ref="D449:E449"/>
    <mergeCell ref="G449:H449"/>
    <mergeCell ref="I449:J449"/>
    <mergeCell ref="M449:N449"/>
    <mergeCell ref="O449:P449"/>
    <mergeCell ref="C143:D143"/>
    <mergeCell ref="E143:F143"/>
    <mergeCell ref="G143:L143"/>
    <mergeCell ref="N143:P143"/>
    <mergeCell ref="D152:E152"/>
    <mergeCell ref="G152:H152"/>
    <mergeCell ref="I152:J152"/>
    <mergeCell ref="M152:N152"/>
    <mergeCell ref="O152:P152"/>
    <mergeCell ref="D158:E158"/>
    <mergeCell ref="G158:H158"/>
    <mergeCell ref="I158:J158"/>
    <mergeCell ref="M158:N158"/>
    <mergeCell ref="O158:P158"/>
    <mergeCell ref="D119:E119"/>
    <mergeCell ref="D111:E111"/>
    <mergeCell ref="G111:H111"/>
    <mergeCell ref="I111:J111"/>
    <mergeCell ref="M111:N111"/>
    <mergeCell ref="O111:P111"/>
    <mergeCell ref="C114:D114"/>
    <mergeCell ref="E114:F114"/>
    <mergeCell ref="G114:L114"/>
    <mergeCell ref="N114:P114"/>
    <mergeCell ref="G123:H123"/>
    <mergeCell ref="I123:J123"/>
    <mergeCell ref="M123:N123"/>
    <mergeCell ref="O123:P123"/>
    <mergeCell ref="G119:H119"/>
    <mergeCell ref="I119:J119"/>
    <mergeCell ref="M119:N119"/>
    <mergeCell ref="M116:N116"/>
    <mergeCell ref="O116:P116"/>
    <mergeCell ref="I109:J109"/>
    <mergeCell ref="M109:N109"/>
    <mergeCell ref="O109:P109"/>
    <mergeCell ref="D110:E110"/>
    <mergeCell ref="G110:H110"/>
    <mergeCell ref="I110:J110"/>
    <mergeCell ref="M110:N110"/>
    <mergeCell ref="O110:P110"/>
    <mergeCell ref="D123:E123"/>
    <mergeCell ref="O233:P233"/>
    <mergeCell ref="D440:E440"/>
    <mergeCell ref="G440:H440"/>
    <mergeCell ref="I440:J440"/>
    <mergeCell ref="M440:N440"/>
    <mergeCell ref="O440:P440"/>
    <mergeCell ref="D441:E441"/>
    <mergeCell ref="G441:H441"/>
    <mergeCell ref="I441:J441"/>
    <mergeCell ref="M441:N441"/>
    <mergeCell ref="O441:P441"/>
    <mergeCell ref="D122:E122"/>
    <mergeCell ref="G122:H122"/>
    <mergeCell ref="I122:J122"/>
    <mergeCell ref="M122:N122"/>
    <mergeCell ref="O122:P122"/>
    <mergeCell ref="D121:E121"/>
    <mergeCell ref="G121:H121"/>
    <mergeCell ref="I121:J121"/>
    <mergeCell ref="M121:N121"/>
    <mergeCell ref="O121:P121"/>
    <mergeCell ref="M117:N117"/>
    <mergeCell ref="O117:P117"/>
    <mergeCell ref="O99:P99"/>
    <mergeCell ref="I101:J101"/>
    <mergeCell ref="M101:N101"/>
    <mergeCell ref="O101:P101"/>
    <mergeCell ref="D102:E102"/>
    <mergeCell ref="G102:H102"/>
    <mergeCell ref="I102:J102"/>
    <mergeCell ref="M102:N102"/>
    <mergeCell ref="O102:P102"/>
    <mergeCell ref="D103:E103"/>
    <mergeCell ref="G103:H103"/>
    <mergeCell ref="I103:J103"/>
    <mergeCell ref="M103:N103"/>
    <mergeCell ref="O103:P103"/>
    <mergeCell ref="Q114:R114"/>
    <mergeCell ref="I115:J115"/>
    <mergeCell ref="L115:M115"/>
    <mergeCell ref="N115:O115"/>
    <mergeCell ref="P115:Q115"/>
    <mergeCell ref="O106:P106"/>
    <mergeCell ref="D107:E107"/>
    <mergeCell ref="G107:H107"/>
    <mergeCell ref="I107:J107"/>
    <mergeCell ref="M107:N107"/>
    <mergeCell ref="O107:P107"/>
    <mergeCell ref="D108:E108"/>
    <mergeCell ref="G108:H108"/>
    <mergeCell ref="I108:J108"/>
    <mergeCell ref="M108:N108"/>
    <mergeCell ref="O108:P108"/>
    <mergeCell ref="D109:E109"/>
    <mergeCell ref="G109:H109"/>
    <mergeCell ref="I105:J105"/>
    <mergeCell ref="M105:N105"/>
    <mergeCell ref="O105:P105"/>
    <mergeCell ref="D106:E106"/>
    <mergeCell ref="G106:H106"/>
    <mergeCell ref="I106:J106"/>
    <mergeCell ref="M106:N106"/>
    <mergeCell ref="I91:J91"/>
    <mergeCell ref="M91:N91"/>
    <mergeCell ref="O91:P91"/>
    <mergeCell ref="D92:E92"/>
    <mergeCell ref="G92:H92"/>
    <mergeCell ref="I92:J92"/>
    <mergeCell ref="M92:N92"/>
    <mergeCell ref="O92:P92"/>
    <mergeCell ref="D93:E93"/>
    <mergeCell ref="G93:H93"/>
    <mergeCell ref="I93:J93"/>
    <mergeCell ref="M93:N93"/>
    <mergeCell ref="O93:P93"/>
    <mergeCell ref="D94:E94"/>
    <mergeCell ref="G94:H94"/>
    <mergeCell ref="I94:J94"/>
    <mergeCell ref="M94:N94"/>
    <mergeCell ref="O94:P94"/>
    <mergeCell ref="D96:E96"/>
    <mergeCell ref="G96:H96"/>
    <mergeCell ref="I96:J96"/>
    <mergeCell ref="M96:N96"/>
    <mergeCell ref="O96:P96"/>
    <mergeCell ref="D97:E97"/>
    <mergeCell ref="G97:H97"/>
    <mergeCell ref="D105:E105"/>
    <mergeCell ref="G105:H105"/>
    <mergeCell ref="D87:E87"/>
    <mergeCell ref="G87:H87"/>
    <mergeCell ref="I87:J87"/>
    <mergeCell ref="M87:N87"/>
    <mergeCell ref="O87:P87"/>
    <mergeCell ref="D120:E120"/>
    <mergeCell ref="G120:H120"/>
    <mergeCell ref="I120:J120"/>
    <mergeCell ref="M120:N120"/>
    <mergeCell ref="O120:P120"/>
    <mergeCell ref="D88:E88"/>
    <mergeCell ref="G88:H88"/>
    <mergeCell ref="I88:J88"/>
    <mergeCell ref="M88:N88"/>
    <mergeCell ref="O88:P88"/>
    <mergeCell ref="D89:E89"/>
    <mergeCell ref="G89:H89"/>
    <mergeCell ref="I89:J89"/>
    <mergeCell ref="M89:N89"/>
    <mergeCell ref="O89:P89"/>
    <mergeCell ref="D90:E90"/>
    <mergeCell ref="G90:H90"/>
    <mergeCell ref="I90:J90"/>
    <mergeCell ref="M90:N90"/>
    <mergeCell ref="O90:P90"/>
    <mergeCell ref="D100:E100"/>
    <mergeCell ref="G100:H100"/>
    <mergeCell ref="I100:J100"/>
    <mergeCell ref="M100:N100"/>
    <mergeCell ref="O100:P100"/>
    <mergeCell ref="I84:J84"/>
    <mergeCell ref="M84:N84"/>
    <mergeCell ref="O84:P84"/>
    <mergeCell ref="D85:E85"/>
    <mergeCell ref="G85:H85"/>
    <mergeCell ref="I85:J85"/>
    <mergeCell ref="M85:N85"/>
    <mergeCell ref="O85:P85"/>
    <mergeCell ref="D86:E86"/>
    <mergeCell ref="G86:H86"/>
    <mergeCell ref="I86:J86"/>
    <mergeCell ref="M86:N86"/>
    <mergeCell ref="O86:P86"/>
    <mergeCell ref="D104:E104"/>
    <mergeCell ref="G104:H104"/>
    <mergeCell ref="I104:J104"/>
    <mergeCell ref="M104:N104"/>
    <mergeCell ref="O104:P104"/>
    <mergeCell ref="D101:E101"/>
    <mergeCell ref="G101:H101"/>
    <mergeCell ref="I97:J97"/>
    <mergeCell ref="M97:N97"/>
    <mergeCell ref="O97:P97"/>
    <mergeCell ref="D98:E98"/>
    <mergeCell ref="G98:H98"/>
    <mergeCell ref="I98:J98"/>
    <mergeCell ref="M98:N98"/>
    <mergeCell ref="O98:P98"/>
    <mergeCell ref="D99:E99"/>
    <mergeCell ref="G99:H99"/>
    <mergeCell ref="I99:J99"/>
    <mergeCell ref="M99:N99"/>
    <mergeCell ref="G76:H76"/>
    <mergeCell ref="I76:J76"/>
    <mergeCell ref="D117:E117"/>
    <mergeCell ref="G117:H117"/>
    <mergeCell ref="I117:J117"/>
    <mergeCell ref="I79:J79"/>
    <mergeCell ref="M79:N79"/>
    <mergeCell ref="O79:P79"/>
    <mergeCell ref="D80:E80"/>
    <mergeCell ref="G80:H80"/>
    <mergeCell ref="I80:J80"/>
    <mergeCell ref="M80:N80"/>
    <mergeCell ref="O80:P80"/>
    <mergeCell ref="D81:E81"/>
    <mergeCell ref="G81:H81"/>
    <mergeCell ref="I81:J81"/>
    <mergeCell ref="M81:N81"/>
    <mergeCell ref="O81:P81"/>
    <mergeCell ref="D82:E82"/>
    <mergeCell ref="G82:H82"/>
    <mergeCell ref="I82:J82"/>
    <mergeCell ref="M82:N82"/>
    <mergeCell ref="D91:E91"/>
    <mergeCell ref="G91:H91"/>
    <mergeCell ref="O82:P82"/>
    <mergeCell ref="D83:E83"/>
    <mergeCell ref="G83:H83"/>
    <mergeCell ref="I83:J83"/>
    <mergeCell ref="M83:N83"/>
    <mergeCell ref="O83:P83"/>
    <mergeCell ref="D84:E84"/>
    <mergeCell ref="G84:H84"/>
    <mergeCell ref="D30:E30"/>
    <mergeCell ref="G30:H30"/>
    <mergeCell ref="I30:J30"/>
    <mergeCell ref="M30:N30"/>
    <mergeCell ref="O30:P30"/>
    <mergeCell ref="D31:E31"/>
    <mergeCell ref="G31:H31"/>
    <mergeCell ref="I31:J31"/>
    <mergeCell ref="M31:N31"/>
    <mergeCell ref="O31:P31"/>
    <mergeCell ref="D32:E32"/>
    <mergeCell ref="G32:H32"/>
    <mergeCell ref="I32:J32"/>
    <mergeCell ref="M32:N32"/>
    <mergeCell ref="O32:P32"/>
    <mergeCell ref="O119:P119"/>
    <mergeCell ref="D71:E71"/>
    <mergeCell ref="G71:H71"/>
    <mergeCell ref="I71:J71"/>
    <mergeCell ref="M71:N71"/>
    <mergeCell ref="O71:P71"/>
    <mergeCell ref="D72:E72"/>
    <mergeCell ref="G72:H72"/>
    <mergeCell ref="I72:J72"/>
    <mergeCell ref="M72:N72"/>
    <mergeCell ref="O72:P72"/>
    <mergeCell ref="D73:E73"/>
    <mergeCell ref="G73:H73"/>
    <mergeCell ref="I73:J73"/>
    <mergeCell ref="M73:N73"/>
    <mergeCell ref="O73:P73"/>
    <mergeCell ref="D74:E74"/>
    <mergeCell ref="O25:P25"/>
    <mergeCell ref="D26:E26"/>
    <mergeCell ref="G26:H26"/>
    <mergeCell ref="I26:J26"/>
    <mergeCell ref="M26:N26"/>
    <mergeCell ref="O26:P26"/>
    <mergeCell ref="D27:E27"/>
    <mergeCell ref="G27:H27"/>
    <mergeCell ref="I27:J27"/>
    <mergeCell ref="M27:N27"/>
    <mergeCell ref="O27:P27"/>
    <mergeCell ref="D28:E28"/>
    <mergeCell ref="G28:H28"/>
    <mergeCell ref="I28:J28"/>
    <mergeCell ref="M28:N28"/>
    <mergeCell ref="O28:P28"/>
    <mergeCell ref="D29:E29"/>
    <mergeCell ref="G29:H29"/>
    <mergeCell ref="I29:J29"/>
    <mergeCell ref="M29:N29"/>
    <mergeCell ref="O29:P29"/>
    <mergeCell ref="C5:D5"/>
    <mergeCell ref="E5:F5"/>
    <mergeCell ref="G5:L5"/>
    <mergeCell ref="N5:P5"/>
    <mergeCell ref="Q5:R5"/>
    <mergeCell ref="I6:J6"/>
    <mergeCell ref="L6:M6"/>
    <mergeCell ref="N6:O6"/>
    <mergeCell ref="P6:Q6"/>
    <mergeCell ref="D23:E23"/>
    <mergeCell ref="G23:H23"/>
    <mergeCell ref="I23:J23"/>
    <mergeCell ref="M23:N23"/>
    <mergeCell ref="O23:P23"/>
    <mergeCell ref="D24:E24"/>
    <mergeCell ref="G24:H24"/>
    <mergeCell ref="I24:J24"/>
    <mergeCell ref="M24:N24"/>
    <mergeCell ref="O24:P24"/>
    <mergeCell ref="D9:E9"/>
    <mergeCell ref="G9:H9"/>
    <mergeCell ref="I9:J9"/>
    <mergeCell ref="M9:N9"/>
    <mergeCell ref="O9:P9"/>
    <mergeCell ref="Q9:R9"/>
    <mergeCell ref="D8:E8"/>
    <mergeCell ref="G8:H8"/>
    <mergeCell ref="I8:J8"/>
    <mergeCell ref="M8:N8"/>
    <mergeCell ref="O8:P8"/>
    <mergeCell ref="Q8:R8"/>
    <mergeCell ref="D7:E7"/>
    <mergeCell ref="G7:H7"/>
    <mergeCell ref="I7:J7"/>
    <mergeCell ref="M7:N7"/>
    <mergeCell ref="O7:P7"/>
    <mergeCell ref="Q7:R7"/>
    <mergeCell ref="D12:E12"/>
    <mergeCell ref="G12:H12"/>
    <mergeCell ref="I12:J12"/>
    <mergeCell ref="M12:N12"/>
    <mergeCell ref="O12:P12"/>
    <mergeCell ref="Q12:R12"/>
    <mergeCell ref="D11:E11"/>
    <mergeCell ref="G11:H11"/>
    <mergeCell ref="I11:J11"/>
    <mergeCell ref="M11:N11"/>
    <mergeCell ref="O11:P11"/>
    <mergeCell ref="Q11:R11"/>
    <mergeCell ref="D10:E10"/>
    <mergeCell ref="G10:H10"/>
    <mergeCell ref="I10:J10"/>
    <mergeCell ref="M10:N10"/>
    <mergeCell ref="O10:P10"/>
    <mergeCell ref="Q10:R10"/>
    <mergeCell ref="D15:E15"/>
    <mergeCell ref="G15:H15"/>
    <mergeCell ref="I15:J15"/>
    <mergeCell ref="M15:N15"/>
    <mergeCell ref="O15:P15"/>
    <mergeCell ref="Q15:R15"/>
    <mergeCell ref="D14:E14"/>
    <mergeCell ref="G14:H14"/>
    <mergeCell ref="I14:J14"/>
    <mergeCell ref="M14:N14"/>
    <mergeCell ref="O14:P14"/>
    <mergeCell ref="Q14:R14"/>
    <mergeCell ref="D13:E13"/>
    <mergeCell ref="G13:H13"/>
    <mergeCell ref="I13:J13"/>
    <mergeCell ref="M13:N13"/>
    <mergeCell ref="O13:P13"/>
    <mergeCell ref="Q13:R13"/>
    <mergeCell ref="D18:E18"/>
    <mergeCell ref="G18:H18"/>
    <mergeCell ref="I18:J18"/>
    <mergeCell ref="M18:N18"/>
    <mergeCell ref="O18:P18"/>
    <mergeCell ref="Q18:R18"/>
    <mergeCell ref="D17:E17"/>
    <mergeCell ref="G17:H17"/>
    <mergeCell ref="I17:J17"/>
    <mergeCell ref="M17:N17"/>
    <mergeCell ref="O17:P17"/>
    <mergeCell ref="Q17:R17"/>
    <mergeCell ref="D16:E16"/>
    <mergeCell ref="G16:H16"/>
    <mergeCell ref="I16:J16"/>
    <mergeCell ref="M16:N16"/>
    <mergeCell ref="O16:P16"/>
    <mergeCell ref="Q16:R16"/>
    <mergeCell ref="C21:D21"/>
    <mergeCell ref="E21:F21"/>
    <mergeCell ref="G21:L21"/>
    <mergeCell ref="N21:P21"/>
    <mergeCell ref="Q21:R21"/>
    <mergeCell ref="I22:J22"/>
    <mergeCell ref="L22:M22"/>
    <mergeCell ref="N22:O22"/>
    <mergeCell ref="P22:Q22"/>
    <mergeCell ref="A20:K20"/>
    <mergeCell ref="L20:M20"/>
    <mergeCell ref="O20:P20"/>
    <mergeCell ref="Q20:R20"/>
    <mergeCell ref="D19:E19"/>
    <mergeCell ref="G19:H19"/>
    <mergeCell ref="I19:J19"/>
    <mergeCell ref="M19:N19"/>
    <mergeCell ref="O19:P19"/>
    <mergeCell ref="Q19:R19"/>
    <mergeCell ref="Q40:R40"/>
    <mergeCell ref="I41:J41"/>
    <mergeCell ref="L41:M41"/>
    <mergeCell ref="N41:O41"/>
    <mergeCell ref="P41:Q41"/>
    <mergeCell ref="Q24:R24"/>
    <mergeCell ref="Q23:R23"/>
    <mergeCell ref="D45:E45"/>
    <mergeCell ref="G45:H45"/>
    <mergeCell ref="I45:J45"/>
    <mergeCell ref="M45:N45"/>
    <mergeCell ref="O45:P45"/>
    <mergeCell ref="Q45:R45"/>
    <mergeCell ref="C43:D43"/>
    <mergeCell ref="E43:F43"/>
    <mergeCell ref="G43:L43"/>
    <mergeCell ref="N43:P43"/>
    <mergeCell ref="Q43:R43"/>
    <mergeCell ref="I44:J44"/>
    <mergeCell ref="L44:M44"/>
    <mergeCell ref="N44:O44"/>
    <mergeCell ref="P44:Q44"/>
    <mergeCell ref="D42:E42"/>
    <mergeCell ref="G42:H42"/>
    <mergeCell ref="I42:J42"/>
    <mergeCell ref="M42:N42"/>
    <mergeCell ref="O42:P42"/>
    <mergeCell ref="Q42:R42"/>
    <mergeCell ref="D25:E25"/>
    <mergeCell ref="G25:H25"/>
    <mergeCell ref="I25:J25"/>
    <mergeCell ref="M25:N25"/>
    <mergeCell ref="D36:E36"/>
    <mergeCell ref="G36:H36"/>
    <mergeCell ref="I36:J36"/>
    <mergeCell ref="M36:N36"/>
    <mergeCell ref="O36:P36"/>
    <mergeCell ref="Q36:R36"/>
    <mergeCell ref="C34:D34"/>
    <mergeCell ref="E34:F34"/>
    <mergeCell ref="G34:L34"/>
    <mergeCell ref="I35:J35"/>
    <mergeCell ref="L35:M35"/>
    <mergeCell ref="N35:O35"/>
    <mergeCell ref="P35:Q35"/>
    <mergeCell ref="D50:E50"/>
    <mergeCell ref="G50:H50"/>
    <mergeCell ref="I50:J50"/>
    <mergeCell ref="M50:N50"/>
    <mergeCell ref="O50:P50"/>
    <mergeCell ref="Q50:R50"/>
    <mergeCell ref="C48:D48"/>
    <mergeCell ref="E48:F48"/>
    <mergeCell ref="G48:L48"/>
    <mergeCell ref="N48:P48"/>
    <mergeCell ref="Q48:R48"/>
    <mergeCell ref="I49:J49"/>
    <mergeCell ref="L49:M49"/>
    <mergeCell ref="N49:O49"/>
    <mergeCell ref="P49:Q49"/>
    <mergeCell ref="C40:D40"/>
    <mergeCell ref="E40:F40"/>
    <mergeCell ref="G40:L40"/>
    <mergeCell ref="N40:P40"/>
    <mergeCell ref="D53:E53"/>
    <mergeCell ref="G53:H53"/>
    <mergeCell ref="I53:J53"/>
    <mergeCell ref="M53:N53"/>
    <mergeCell ref="O53:P53"/>
    <mergeCell ref="Q53:R53"/>
    <mergeCell ref="D52:E52"/>
    <mergeCell ref="G52:H52"/>
    <mergeCell ref="I52:J52"/>
    <mergeCell ref="M52:N52"/>
    <mergeCell ref="O52:P52"/>
    <mergeCell ref="Q52:R52"/>
    <mergeCell ref="D51:E51"/>
    <mergeCell ref="G51:H51"/>
    <mergeCell ref="I51:J51"/>
    <mergeCell ref="M51:N51"/>
    <mergeCell ref="O51:P51"/>
    <mergeCell ref="Q51:R51"/>
    <mergeCell ref="D56:E56"/>
    <mergeCell ref="G56:H56"/>
    <mergeCell ref="I56:J56"/>
    <mergeCell ref="M56:N56"/>
    <mergeCell ref="O56:P56"/>
    <mergeCell ref="Q56:R56"/>
    <mergeCell ref="D55:E55"/>
    <mergeCell ref="G55:H55"/>
    <mergeCell ref="I55:J55"/>
    <mergeCell ref="M55:N55"/>
    <mergeCell ref="O55:P55"/>
    <mergeCell ref="Q55:R55"/>
    <mergeCell ref="D54:E54"/>
    <mergeCell ref="G54:H54"/>
    <mergeCell ref="I54:J54"/>
    <mergeCell ref="M54:N54"/>
    <mergeCell ref="O54:P54"/>
    <mergeCell ref="Q54:R54"/>
    <mergeCell ref="D57:E57"/>
    <mergeCell ref="G57:H57"/>
    <mergeCell ref="I57:J57"/>
    <mergeCell ref="M57:N57"/>
    <mergeCell ref="O57:P57"/>
    <mergeCell ref="Q57:R57"/>
    <mergeCell ref="M76:N76"/>
    <mergeCell ref="O76:P76"/>
    <mergeCell ref="D77:E77"/>
    <mergeCell ref="G77:H77"/>
    <mergeCell ref="I77:J77"/>
    <mergeCell ref="M77:N77"/>
    <mergeCell ref="O77:P77"/>
    <mergeCell ref="D78:E78"/>
    <mergeCell ref="G78:H78"/>
    <mergeCell ref="I78:J78"/>
    <mergeCell ref="M78:N78"/>
    <mergeCell ref="O78:P78"/>
    <mergeCell ref="D60:E60"/>
    <mergeCell ref="G60:H60"/>
    <mergeCell ref="I60:J60"/>
    <mergeCell ref="M60:N60"/>
    <mergeCell ref="O60:P60"/>
    <mergeCell ref="G74:H74"/>
    <mergeCell ref="I74:J74"/>
    <mergeCell ref="M74:N74"/>
    <mergeCell ref="O74:P74"/>
    <mergeCell ref="Q60:R60"/>
    <mergeCell ref="D59:E59"/>
    <mergeCell ref="D75:E75"/>
    <mergeCell ref="G75:H75"/>
    <mergeCell ref="I75:J75"/>
    <mergeCell ref="G59:H59"/>
    <mergeCell ref="I59:J59"/>
    <mergeCell ref="M59:N59"/>
    <mergeCell ref="O59:P59"/>
    <mergeCell ref="Q59:R59"/>
    <mergeCell ref="D58:E58"/>
    <mergeCell ref="G58:H58"/>
    <mergeCell ref="I58:J58"/>
    <mergeCell ref="M58:N58"/>
    <mergeCell ref="O58:P58"/>
    <mergeCell ref="Q58:R58"/>
    <mergeCell ref="D63:E63"/>
    <mergeCell ref="G63:H63"/>
    <mergeCell ref="I63:J63"/>
    <mergeCell ref="M63:N63"/>
    <mergeCell ref="O63:P63"/>
    <mergeCell ref="Q63:R63"/>
    <mergeCell ref="D62:E62"/>
    <mergeCell ref="G62:H62"/>
    <mergeCell ref="I62:J62"/>
    <mergeCell ref="M62:N62"/>
    <mergeCell ref="O62:P62"/>
    <mergeCell ref="Q62:R62"/>
    <mergeCell ref="D61:E61"/>
    <mergeCell ref="G61:H61"/>
    <mergeCell ref="I61:J61"/>
    <mergeCell ref="M61:N61"/>
    <mergeCell ref="O61:P61"/>
    <mergeCell ref="D68:E68"/>
    <mergeCell ref="G68:H68"/>
    <mergeCell ref="I68:J68"/>
    <mergeCell ref="M68:N68"/>
    <mergeCell ref="O68:P68"/>
    <mergeCell ref="Q68:R68"/>
    <mergeCell ref="D67:E67"/>
    <mergeCell ref="G67:H67"/>
    <mergeCell ref="I67:J67"/>
    <mergeCell ref="M67:N67"/>
    <mergeCell ref="O67:P67"/>
    <mergeCell ref="Q67:R67"/>
    <mergeCell ref="Q61:R61"/>
    <mergeCell ref="D66:E66"/>
    <mergeCell ref="G66:H66"/>
    <mergeCell ref="I66:J66"/>
    <mergeCell ref="M66:N66"/>
    <mergeCell ref="O66:P66"/>
    <mergeCell ref="Q66:R66"/>
    <mergeCell ref="D65:E65"/>
    <mergeCell ref="G65:H65"/>
    <mergeCell ref="I65:J65"/>
    <mergeCell ref="M65:N65"/>
    <mergeCell ref="O65:P65"/>
    <mergeCell ref="Q65:R65"/>
    <mergeCell ref="D64:E64"/>
    <mergeCell ref="G64:H64"/>
    <mergeCell ref="I64:J64"/>
    <mergeCell ref="M64:N64"/>
    <mergeCell ref="O64:P64"/>
    <mergeCell ref="Q64:R64"/>
    <mergeCell ref="D70:E70"/>
    <mergeCell ref="G70:H70"/>
    <mergeCell ref="I70:J70"/>
    <mergeCell ref="M70:N70"/>
    <mergeCell ref="O70:P70"/>
    <mergeCell ref="Q70:R70"/>
    <mergeCell ref="Q69:R69"/>
    <mergeCell ref="D118:E118"/>
    <mergeCell ref="G118:H118"/>
    <mergeCell ref="I118:J118"/>
    <mergeCell ref="M118:N118"/>
    <mergeCell ref="O118:P118"/>
    <mergeCell ref="D95:E95"/>
    <mergeCell ref="G95:H95"/>
    <mergeCell ref="I95:J95"/>
    <mergeCell ref="M95:N95"/>
    <mergeCell ref="O95:P95"/>
    <mergeCell ref="D69:E69"/>
    <mergeCell ref="G69:H69"/>
    <mergeCell ref="I69:J69"/>
    <mergeCell ref="M69:N69"/>
    <mergeCell ref="O69:P69"/>
    <mergeCell ref="Q117:R117"/>
    <mergeCell ref="D116:E116"/>
    <mergeCell ref="G116:H116"/>
    <mergeCell ref="I116:J116"/>
    <mergeCell ref="Q116:R116"/>
    <mergeCell ref="D79:E79"/>
    <mergeCell ref="G79:H79"/>
    <mergeCell ref="M75:N75"/>
    <mergeCell ref="O75:P75"/>
    <mergeCell ref="D76:E76"/>
    <mergeCell ref="M129:N129"/>
    <mergeCell ref="O129:P129"/>
    <mergeCell ref="Q129:R129"/>
    <mergeCell ref="D128:E128"/>
    <mergeCell ref="G128:H128"/>
    <mergeCell ref="I128:J128"/>
    <mergeCell ref="M128:N128"/>
    <mergeCell ref="O128:P128"/>
    <mergeCell ref="Q128:R128"/>
    <mergeCell ref="D139:E139"/>
    <mergeCell ref="G139:H139"/>
    <mergeCell ref="I139:J139"/>
    <mergeCell ref="M139:N139"/>
    <mergeCell ref="O139:P139"/>
    <mergeCell ref="Q139:R139"/>
    <mergeCell ref="D138:E138"/>
    <mergeCell ref="G138:H138"/>
    <mergeCell ref="I138:J138"/>
    <mergeCell ref="M138:N138"/>
    <mergeCell ref="O138:P138"/>
    <mergeCell ref="Q138:R138"/>
    <mergeCell ref="O132:P132"/>
    <mergeCell ref="D133:E133"/>
    <mergeCell ref="G133:H133"/>
    <mergeCell ref="I133:J133"/>
    <mergeCell ref="M133:N133"/>
    <mergeCell ref="O133:P133"/>
    <mergeCell ref="C126:D126"/>
    <mergeCell ref="Q126:R126"/>
    <mergeCell ref="I127:J127"/>
    <mergeCell ref="L127:M127"/>
    <mergeCell ref="N127:O127"/>
    <mergeCell ref="P127:Q127"/>
    <mergeCell ref="C136:D136"/>
    <mergeCell ref="E136:F136"/>
    <mergeCell ref="G136:L136"/>
    <mergeCell ref="N136:P136"/>
    <mergeCell ref="Q136:R136"/>
    <mergeCell ref="I137:J137"/>
    <mergeCell ref="L137:M137"/>
    <mergeCell ref="N137:O137"/>
    <mergeCell ref="P137:Q137"/>
    <mergeCell ref="D130:E130"/>
    <mergeCell ref="G130:H130"/>
    <mergeCell ref="I130:J130"/>
    <mergeCell ref="M130:N130"/>
    <mergeCell ref="O130:P130"/>
    <mergeCell ref="D131:E131"/>
    <mergeCell ref="G131:H131"/>
    <mergeCell ref="I131:J131"/>
    <mergeCell ref="M131:N131"/>
    <mergeCell ref="O131:P131"/>
    <mergeCell ref="D132:E132"/>
    <mergeCell ref="G132:H132"/>
    <mergeCell ref="I132:J132"/>
    <mergeCell ref="M132:N132"/>
    <mergeCell ref="D129:E129"/>
    <mergeCell ref="G129:H129"/>
    <mergeCell ref="I129:J129"/>
    <mergeCell ref="Q143:R143"/>
    <mergeCell ref="I144:J144"/>
    <mergeCell ref="L144:M144"/>
    <mergeCell ref="N144:O144"/>
    <mergeCell ref="P144:Q144"/>
    <mergeCell ref="D140:E140"/>
    <mergeCell ref="G140:H140"/>
    <mergeCell ref="I140:J140"/>
    <mergeCell ref="M140:N140"/>
    <mergeCell ref="O140:P140"/>
    <mergeCell ref="Q140:R140"/>
    <mergeCell ref="C148:D148"/>
    <mergeCell ref="E148:F148"/>
    <mergeCell ref="G148:L148"/>
    <mergeCell ref="N148:P148"/>
    <mergeCell ref="Q148:R148"/>
    <mergeCell ref="I149:J149"/>
    <mergeCell ref="L149:M149"/>
    <mergeCell ref="N149:O149"/>
    <mergeCell ref="P149:Q149"/>
    <mergeCell ref="D145:E145"/>
    <mergeCell ref="G145:H145"/>
    <mergeCell ref="I145:J145"/>
    <mergeCell ref="M145:N145"/>
    <mergeCell ref="O145:P145"/>
    <mergeCell ref="Q145:R145"/>
    <mergeCell ref="Q152:R152"/>
    <mergeCell ref="D151:E151"/>
    <mergeCell ref="G151:H151"/>
    <mergeCell ref="I151:J151"/>
    <mergeCell ref="M151:N151"/>
    <mergeCell ref="O151:P151"/>
    <mergeCell ref="Q151:R151"/>
    <mergeCell ref="D150:E150"/>
    <mergeCell ref="G150:H150"/>
    <mergeCell ref="I150:J150"/>
    <mergeCell ref="M150:N150"/>
    <mergeCell ref="O150:P150"/>
    <mergeCell ref="Q150:R150"/>
    <mergeCell ref="D155:E155"/>
    <mergeCell ref="G155:H155"/>
    <mergeCell ref="I155:J155"/>
    <mergeCell ref="M155:N155"/>
    <mergeCell ref="O155:P155"/>
    <mergeCell ref="Q155:R155"/>
    <mergeCell ref="D154:E154"/>
    <mergeCell ref="G154:H154"/>
    <mergeCell ref="I154:J154"/>
    <mergeCell ref="M154:N154"/>
    <mergeCell ref="O154:P154"/>
    <mergeCell ref="Q154:R154"/>
    <mergeCell ref="D153:E153"/>
    <mergeCell ref="G153:H153"/>
    <mergeCell ref="I153:J153"/>
    <mergeCell ref="M153:N153"/>
    <mergeCell ref="O153:P153"/>
    <mergeCell ref="Q153:R153"/>
    <mergeCell ref="Q158:R158"/>
    <mergeCell ref="D157:E157"/>
    <mergeCell ref="G157:H157"/>
    <mergeCell ref="I157:J157"/>
    <mergeCell ref="M157:N157"/>
    <mergeCell ref="O157:P157"/>
    <mergeCell ref="Q157:R157"/>
    <mergeCell ref="D156:E156"/>
    <mergeCell ref="G156:H156"/>
    <mergeCell ref="I156:J156"/>
    <mergeCell ref="M156:N156"/>
    <mergeCell ref="O156:P156"/>
    <mergeCell ref="Q156:R156"/>
    <mergeCell ref="D161:E161"/>
    <mergeCell ref="G161:H161"/>
    <mergeCell ref="I161:J161"/>
    <mergeCell ref="M161:N161"/>
    <mergeCell ref="O161:P161"/>
    <mergeCell ref="Q161:R161"/>
    <mergeCell ref="D160:E160"/>
    <mergeCell ref="G160:H160"/>
    <mergeCell ref="I160:J160"/>
    <mergeCell ref="M160:N160"/>
    <mergeCell ref="O160:P160"/>
    <mergeCell ref="Q160:R160"/>
    <mergeCell ref="D159:E159"/>
    <mergeCell ref="G159:H159"/>
    <mergeCell ref="I159:J159"/>
    <mergeCell ref="M159:N159"/>
    <mergeCell ref="O159:P159"/>
    <mergeCell ref="Q159:R159"/>
    <mergeCell ref="D165:E165"/>
    <mergeCell ref="G165:H165"/>
    <mergeCell ref="I165:J165"/>
    <mergeCell ref="M165:N165"/>
    <mergeCell ref="O165:P165"/>
    <mergeCell ref="Q165:R165"/>
    <mergeCell ref="D168:E168"/>
    <mergeCell ref="G168:H168"/>
    <mergeCell ref="I168:J168"/>
    <mergeCell ref="M168:N168"/>
    <mergeCell ref="O168:P168"/>
    <mergeCell ref="D169:E169"/>
    <mergeCell ref="G169:H169"/>
    <mergeCell ref="I169:J169"/>
    <mergeCell ref="M169:N169"/>
    <mergeCell ref="O169:P169"/>
    <mergeCell ref="C163:D163"/>
    <mergeCell ref="E163:F163"/>
    <mergeCell ref="G163:L163"/>
    <mergeCell ref="N163:P163"/>
    <mergeCell ref="Q163:R163"/>
    <mergeCell ref="I164:J164"/>
    <mergeCell ref="L164:M164"/>
    <mergeCell ref="N164:O164"/>
    <mergeCell ref="P164:Q164"/>
    <mergeCell ref="D166:E166"/>
    <mergeCell ref="G166:H166"/>
    <mergeCell ref="I166:J166"/>
    <mergeCell ref="M166:N166"/>
    <mergeCell ref="O166:P166"/>
    <mergeCell ref="D167:E167"/>
    <mergeCell ref="G167:H167"/>
    <mergeCell ref="D182:E182"/>
    <mergeCell ref="G182:H182"/>
    <mergeCell ref="I182:J182"/>
    <mergeCell ref="M182:N182"/>
    <mergeCell ref="O182:P182"/>
    <mergeCell ref="Q182:R182"/>
    <mergeCell ref="A178:K178"/>
    <mergeCell ref="L178:M178"/>
    <mergeCell ref="O178:P178"/>
    <mergeCell ref="Q178:R178"/>
    <mergeCell ref="D181:E181"/>
    <mergeCell ref="G181:H181"/>
    <mergeCell ref="I181:J181"/>
    <mergeCell ref="M181:N181"/>
    <mergeCell ref="O181:P181"/>
    <mergeCell ref="Q181:R181"/>
    <mergeCell ref="D177:E177"/>
    <mergeCell ref="G177:H177"/>
    <mergeCell ref="I177:J177"/>
    <mergeCell ref="M177:N177"/>
    <mergeCell ref="O177:P177"/>
    <mergeCell ref="Q177:R177"/>
    <mergeCell ref="D185:E185"/>
    <mergeCell ref="G185:H185"/>
    <mergeCell ref="I185:J185"/>
    <mergeCell ref="M185:N185"/>
    <mergeCell ref="O185:P185"/>
    <mergeCell ref="Q185:R185"/>
    <mergeCell ref="D184:E184"/>
    <mergeCell ref="G184:H184"/>
    <mergeCell ref="I184:J184"/>
    <mergeCell ref="M184:N184"/>
    <mergeCell ref="O184:P184"/>
    <mergeCell ref="Q184:R184"/>
    <mergeCell ref="D183:E183"/>
    <mergeCell ref="G183:H183"/>
    <mergeCell ref="I183:J183"/>
    <mergeCell ref="M183:N183"/>
    <mergeCell ref="O183:P183"/>
    <mergeCell ref="Q183:R183"/>
    <mergeCell ref="D188:E188"/>
    <mergeCell ref="G188:H188"/>
    <mergeCell ref="I188:J188"/>
    <mergeCell ref="M188:N188"/>
    <mergeCell ref="O188:P188"/>
    <mergeCell ref="Q188:R188"/>
    <mergeCell ref="D187:E187"/>
    <mergeCell ref="G187:H187"/>
    <mergeCell ref="I187:J187"/>
    <mergeCell ref="M187:N187"/>
    <mergeCell ref="O187:P187"/>
    <mergeCell ref="Q187:R187"/>
    <mergeCell ref="D186:E186"/>
    <mergeCell ref="G186:H186"/>
    <mergeCell ref="I186:J186"/>
    <mergeCell ref="M186:N186"/>
    <mergeCell ref="O186:P186"/>
    <mergeCell ref="Q186:R186"/>
    <mergeCell ref="D191:E191"/>
    <mergeCell ref="G191:H191"/>
    <mergeCell ref="I191:J191"/>
    <mergeCell ref="M191:N191"/>
    <mergeCell ref="O191:P191"/>
    <mergeCell ref="Q191:R191"/>
    <mergeCell ref="D190:E190"/>
    <mergeCell ref="G190:H190"/>
    <mergeCell ref="I190:J190"/>
    <mergeCell ref="M190:N190"/>
    <mergeCell ref="O190:P190"/>
    <mergeCell ref="Q190:R190"/>
    <mergeCell ref="D189:E189"/>
    <mergeCell ref="G189:H189"/>
    <mergeCell ref="I189:J189"/>
    <mergeCell ref="M189:N189"/>
    <mergeCell ref="O189:P189"/>
    <mergeCell ref="Q189:R189"/>
    <mergeCell ref="D194:E194"/>
    <mergeCell ref="G194:H194"/>
    <mergeCell ref="I194:J194"/>
    <mergeCell ref="M194:N194"/>
    <mergeCell ref="O194:P194"/>
    <mergeCell ref="Q194:R194"/>
    <mergeCell ref="D193:E193"/>
    <mergeCell ref="G193:H193"/>
    <mergeCell ref="I193:J193"/>
    <mergeCell ref="M193:N193"/>
    <mergeCell ref="O193:P193"/>
    <mergeCell ref="Q193:R193"/>
    <mergeCell ref="D192:E192"/>
    <mergeCell ref="G192:H192"/>
    <mergeCell ref="I192:J192"/>
    <mergeCell ref="M192:N192"/>
    <mergeCell ref="O192:P192"/>
    <mergeCell ref="Q192:R192"/>
    <mergeCell ref="I204:J204"/>
    <mergeCell ref="L204:M204"/>
    <mergeCell ref="N204:O204"/>
    <mergeCell ref="P204:Q204"/>
    <mergeCell ref="D205:E205"/>
    <mergeCell ref="G205:H205"/>
    <mergeCell ref="I205:J205"/>
    <mergeCell ref="M205:N205"/>
    <mergeCell ref="O205:P205"/>
    <mergeCell ref="Q205:R205"/>
    <mergeCell ref="L202:M202"/>
    <mergeCell ref="C203:D203"/>
    <mergeCell ref="E203:F203"/>
    <mergeCell ref="G203:L203"/>
    <mergeCell ref="N203:P203"/>
    <mergeCell ref="Q203:R203"/>
    <mergeCell ref="D195:E195"/>
    <mergeCell ref="G195:H195"/>
    <mergeCell ref="I195:J195"/>
    <mergeCell ref="M195:N195"/>
    <mergeCell ref="O195:P195"/>
    <mergeCell ref="Q195:R195"/>
    <mergeCell ref="I196:J196"/>
    <mergeCell ref="M196:N196"/>
    <mergeCell ref="O196:P196"/>
    <mergeCell ref="D197:E197"/>
    <mergeCell ref="G197:H197"/>
    <mergeCell ref="I197:J197"/>
    <mergeCell ref="M197:N197"/>
    <mergeCell ref="O197:P197"/>
    <mergeCell ref="D198:E198"/>
    <mergeCell ref="G198:H198"/>
    <mergeCell ref="D208:E208"/>
    <mergeCell ref="G208:H208"/>
    <mergeCell ref="I208:J208"/>
    <mergeCell ref="M208:N208"/>
    <mergeCell ref="O208:P208"/>
    <mergeCell ref="Q208:R208"/>
    <mergeCell ref="D207:E207"/>
    <mergeCell ref="G207:H207"/>
    <mergeCell ref="I207:J207"/>
    <mergeCell ref="M207:N207"/>
    <mergeCell ref="O207:P207"/>
    <mergeCell ref="Q207:R207"/>
    <mergeCell ref="D206:E206"/>
    <mergeCell ref="G206:H206"/>
    <mergeCell ref="I206:J206"/>
    <mergeCell ref="M206:N206"/>
    <mergeCell ref="O206:P206"/>
    <mergeCell ref="Q206:R206"/>
    <mergeCell ref="D211:E211"/>
    <mergeCell ref="G211:H211"/>
    <mergeCell ref="I211:J211"/>
    <mergeCell ref="M211:N211"/>
    <mergeCell ref="O211:P211"/>
    <mergeCell ref="Q211:R211"/>
    <mergeCell ref="D210:E210"/>
    <mergeCell ref="G210:H210"/>
    <mergeCell ref="I210:J210"/>
    <mergeCell ref="M210:N210"/>
    <mergeCell ref="O210:P210"/>
    <mergeCell ref="Q210:R210"/>
    <mergeCell ref="D209:E209"/>
    <mergeCell ref="G209:H209"/>
    <mergeCell ref="I209:J209"/>
    <mergeCell ref="M209:N209"/>
    <mergeCell ref="O209:P209"/>
    <mergeCell ref="Q209:R209"/>
    <mergeCell ref="D214:E214"/>
    <mergeCell ref="G214:H214"/>
    <mergeCell ref="I214:J214"/>
    <mergeCell ref="M214:N214"/>
    <mergeCell ref="O214:P214"/>
    <mergeCell ref="Q214:R214"/>
    <mergeCell ref="D213:E213"/>
    <mergeCell ref="G213:H213"/>
    <mergeCell ref="I213:J213"/>
    <mergeCell ref="M213:N213"/>
    <mergeCell ref="O213:P213"/>
    <mergeCell ref="Q213:R213"/>
    <mergeCell ref="D212:E212"/>
    <mergeCell ref="G212:H212"/>
    <mergeCell ref="I212:J212"/>
    <mergeCell ref="M212:N212"/>
    <mergeCell ref="O212:P212"/>
    <mergeCell ref="Q212:R212"/>
    <mergeCell ref="L217:M217"/>
    <mergeCell ref="C220:D220"/>
    <mergeCell ref="E220:F220"/>
    <mergeCell ref="G220:L220"/>
    <mergeCell ref="N220:P220"/>
    <mergeCell ref="Q220:R220"/>
    <mergeCell ref="D216:E216"/>
    <mergeCell ref="G216:H216"/>
    <mergeCell ref="I216:J216"/>
    <mergeCell ref="M216:N216"/>
    <mergeCell ref="O216:P216"/>
    <mergeCell ref="Q216:R216"/>
    <mergeCell ref="D215:E215"/>
    <mergeCell ref="G215:H215"/>
    <mergeCell ref="I215:J215"/>
    <mergeCell ref="M215:N215"/>
    <mergeCell ref="O215:P215"/>
    <mergeCell ref="Q215:R215"/>
    <mergeCell ref="D224:E224"/>
    <mergeCell ref="G224:H224"/>
    <mergeCell ref="I224:J224"/>
    <mergeCell ref="M224:N224"/>
    <mergeCell ref="O224:P224"/>
    <mergeCell ref="Q224:R224"/>
    <mergeCell ref="D223:E223"/>
    <mergeCell ref="G223:H223"/>
    <mergeCell ref="I223:J223"/>
    <mergeCell ref="M223:N223"/>
    <mergeCell ref="O223:P223"/>
    <mergeCell ref="Q223:R223"/>
    <mergeCell ref="I221:J221"/>
    <mergeCell ref="L221:M221"/>
    <mergeCell ref="N221:O221"/>
    <mergeCell ref="P221:Q221"/>
    <mergeCell ref="D222:E222"/>
    <mergeCell ref="G222:H222"/>
    <mergeCell ref="I222:J222"/>
    <mergeCell ref="M222:N222"/>
    <mergeCell ref="O222:P222"/>
    <mergeCell ref="Q222:R222"/>
    <mergeCell ref="O230:P230"/>
    <mergeCell ref="D226:E226"/>
    <mergeCell ref="G226:H226"/>
    <mergeCell ref="I226:J226"/>
    <mergeCell ref="M226:N226"/>
    <mergeCell ref="O226:P226"/>
    <mergeCell ref="Q226:R226"/>
    <mergeCell ref="D225:E225"/>
    <mergeCell ref="G225:H225"/>
    <mergeCell ref="I225:J225"/>
    <mergeCell ref="M225:N225"/>
    <mergeCell ref="O225:P225"/>
    <mergeCell ref="Q225:R225"/>
    <mergeCell ref="D228:E228"/>
    <mergeCell ref="G228:H228"/>
    <mergeCell ref="I228:J228"/>
    <mergeCell ref="M228:N228"/>
    <mergeCell ref="O228:P228"/>
    <mergeCell ref="Q228:R228"/>
    <mergeCell ref="D227:E227"/>
    <mergeCell ref="G227:H227"/>
    <mergeCell ref="I227:J227"/>
    <mergeCell ref="M227:N227"/>
    <mergeCell ref="O227:P227"/>
    <mergeCell ref="Q227:R227"/>
    <mergeCell ref="A234:K234"/>
    <mergeCell ref="L234:M234"/>
    <mergeCell ref="O234:P234"/>
    <mergeCell ref="Q234:R234"/>
    <mergeCell ref="A235:K235"/>
    <mergeCell ref="L235:N235"/>
    <mergeCell ref="O235:P235"/>
    <mergeCell ref="Q235:R235"/>
    <mergeCell ref="D229:E229"/>
    <mergeCell ref="G229:H229"/>
    <mergeCell ref="I229:J229"/>
    <mergeCell ref="M229:N229"/>
    <mergeCell ref="O229:P229"/>
    <mergeCell ref="Q229:R229"/>
    <mergeCell ref="D231:E231"/>
    <mergeCell ref="G231:H231"/>
    <mergeCell ref="I231:J231"/>
    <mergeCell ref="M231:N231"/>
    <mergeCell ref="O231:P231"/>
    <mergeCell ref="D232:E232"/>
    <mergeCell ref="G232:H232"/>
    <mergeCell ref="I232:J232"/>
    <mergeCell ref="M232:N232"/>
    <mergeCell ref="O232:P232"/>
    <mergeCell ref="D233:E233"/>
    <mergeCell ref="G233:H233"/>
    <mergeCell ref="I233:J233"/>
    <mergeCell ref="M233:N233"/>
    <mergeCell ref="D230:E230"/>
    <mergeCell ref="G230:H230"/>
    <mergeCell ref="I230:J230"/>
    <mergeCell ref="M230:N230"/>
    <mergeCell ref="I239:J239"/>
    <mergeCell ref="M239:N239"/>
    <mergeCell ref="O239:P239"/>
    <mergeCell ref="Q239:R239"/>
    <mergeCell ref="D238:E238"/>
    <mergeCell ref="G238:H238"/>
    <mergeCell ref="I238:J238"/>
    <mergeCell ref="M238:N238"/>
    <mergeCell ref="O238:P238"/>
    <mergeCell ref="Q238:R238"/>
    <mergeCell ref="C236:D236"/>
    <mergeCell ref="E236:F236"/>
    <mergeCell ref="G236:L236"/>
    <mergeCell ref="N236:P236"/>
    <mergeCell ref="Q236:R236"/>
    <mergeCell ref="I237:J237"/>
    <mergeCell ref="L237:M237"/>
    <mergeCell ref="N237:O237"/>
    <mergeCell ref="P237:Q237"/>
    <mergeCell ref="Q243:R243"/>
    <mergeCell ref="D242:E242"/>
    <mergeCell ref="G242:H242"/>
    <mergeCell ref="I242:J242"/>
    <mergeCell ref="M242:N242"/>
    <mergeCell ref="O242:P242"/>
    <mergeCell ref="Q242:R242"/>
    <mergeCell ref="D241:E241"/>
    <mergeCell ref="G241:H241"/>
    <mergeCell ref="I241:J241"/>
    <mergeCell ref="M241:N241"/>
    <mergeCell ref="O241:P241"/>
    <mergeCell ref="Q241:R241"/>
    <mergeCell ref="D240:E240"/>
    <mergeCell ref="G240:H240"/>
    <mergeCell ref="I240:J240"/>
    <mergeCell ref="M240:N240"/>
    <mergeCell ref="O240:P240"/>
    <mergeCell ref="Q240:R240"/>
    <mergeCell ref="Q247:R247"/>
    <mergeCell ref="D246:E246"/>
    <mergeCell ref="G246:H246"/>
    <mergeCell ref="I246:J246"/>
    <mergeCell ref="M246:N246"/>
    <mergeCell ref="O246:P246"/>
    <mergeCell ref="Q246:R246"/>
    <mergeCell ref="D245:E245"/>
    <mergeCell ref="G245:H245"/>
    <mergeCell ref="I245:J245"/>
    <mergeCell ref="M245:N245"/>
    <mergeCell ref="O245:P245"/>
    <mergeCell ref="Q245:R245"/>
    <mergeCell ref="D244:E244"/>
    <mergeCell ref="G244:H244"/>
    <mergeCell ref="I244:J244"/>
    <mergeCell ref="M244:N244"/>
    <mergeCell ref="O244:P244"/>
    <mergeCell ref="Q244:R244"/>
    <mergeCell ref="I260:J260"/>
    <mergeCell ref="M260:N260"/>
    <mergeCell ref="O260:P260"/>
    <mergeCell ref="Q260:R260"/>
    <mergeCell ref="D259:E259"/>
    <mergeCell ref="G259:H259"/>
    <mergeCell ref="I259:J259"/>
    <mergeCell ref="M259:N259"/>
    <mergeCell ref="O259:P259"/>
    <mergeCell ref="Q259:R259"/>
    <mergeCell ref="C257:D257"/>
    <mergeCell ref="E257:F257"/>
    <mergeCell ref="G257:L257"/>
    <mergeCell ref="N257:P257"/>
    <mergeCell ref="Q257:R257"/>
    <mergeCell ref="I258:J258"/>
    <mergeCell ref="L258:M258"/>
    <mergeCell ref="N258:O258"/>
    <mergeCell ref="P258:Q258"/>
    <mergeCell ref="D260:E260"/>
    <mergeCell ref="G260:H260"/>
    <mergeCell ref="D281:E281"/>
    <mergeCell ref="G281:H281"/>
    <mergeCell ref="I281:J281"/>
    <mergeCell ref="M281:N281"/>
    <mergeCell ref="O281:P281"/>
    <mergeCell ref="Q281:R281"/>
    <mergeCell ref="C279:D279"/>
    <mergeCell ref="E279:F279"/>
    <mergeCell ref="G279:L279"/>
    <mergeCell ref="N279:P279"/>
    <mergeCell ref="Q279:R279"/>
    <mergeCell ref="I280:J280"/>
    <mergeCell ref="L280:M280"/>
    <mergeCell ref="N280:O280"/>
    <mergeCell ref="P280:Q280"/>
    <mergeCell ref="D261:E261"/>
    <mergeCell ref="G261:H261"/>
    <mergeCell ref="I261:J261"/>
    <mergeCell ref="M261:N261"/>
    <mergeCell ref="O261:P261"/>
    <mergeCell ref="Q261:R261"/>
    <mergeCell ref="D262:E262"/>
    <mergeCell ref="G262:H262"/>
    <mergeCell ref="I262:J262"/>
    <mergeCell ref="M262:N262"/>
    <mergeCell ref="O262:P262"/>
    <mergeCell ref="D263:E263"/>
    <mergeCell ref="G263:H263"/>
    <mergeCell ref="I263:J263"/>
    <mergeCell ref="M263:N263"/>
    <mergeCell ref="O263:P263"/>
    <mergeCell ref="D264:E264"/>
    <mergeCell ref="D284:E284"/>
    <mergeCell ref="G284:H284"/>
    <mergeCell ref="I284:J284"/>
    <mergeCell ref="M284:N284"/>
    <mergeCell ref="O284:P284"/>
    <mergeCell ref="Q284:R284"/>
    <mergeCell ref="D283:E283"/>
    <mergeCell ref="G283:H283"/>
    <mergeCell ref="I283:J283"/>
    <mergeCell ref="M283:N283"/>
    <mergeCell ref="O283:P283"/>
    <mergeCell ref="Q283:R283"/>
    <mergeCell ref="D282:E282"/>
    <mergeCell ref="G282:H282"/>
    <mergeCell ref="I282:J282"/>
    <mergeCell ref="M282:N282"/>
    <mergeCell ref="O282:P282"/>
    <mergeCell ref="Q282:R282"/>
    <mergeCell ref="D287:E287"/>
    <mergeCell ref="G287:H287"/>
    <mergeCell ref="I287:J287"/>
    <mergeCell ref="M287:N287"/>
    <mergeCell ref="O287:P287"/>
    <mergeCell ref="Q287:R287"/>
    <mergeCell ref="D286:E286"/>
    <mergeCell ref="G286:H286"/>
    <mergeCell ref="I286:J286"/>
    <mergeCell ref="M286:N286"/>
    <mergeCell ref="O286:P286"/>
    <mergeCell ref="Q286:R286"/>
    <mergeCell ref="D285:E285"/>
    <mergeCell ref="G285:H285"/>
    <mergeCell ref="I285:J285"/>
    <mergeCell ref="M285:N285"/>
    <mergeCell ref="O285:P285"/>
    <mergeCell ref="Q285:R285"/>
    <mergeCell ref="D290:E290"/>
    <mergeCell ref="G290:H290"/>
    <mergeCell ref="I290:J290"/>
    <mergeCell ref="M290:N290"/>
    <mergeCell ref="O290:P290"/>
    <mergeCell ref="Q290:R290"/>
    <mergeCell ref="D289:E289"/>
    <mergeCell ref="G289:H289"/>
    <mergeCell ref="I289:J289"/>
    <mergeCell ref="M289:N289"/>
    <mergeCell ref="O289:P289"/>
    <mergeCell ref="Q289:R289"/>
    <mergeCell ref="D288:E288"/>
    <mergeCell ref="G288:H288"/>
    <mergeCell ref="I288:J288"/>
    <mergeCell ref="M288:N288"/>
    <mergeCell ref="O288:P288"/>
    <mergeCell ref="Q288:R288"/>
    <mergeCell ref="D293:E293"/>
    <mergeCell ref="G293:H293"/>
    <mergeCell ref="I293:J293"/>
    <mergeCell ref="M293:N293"/>
    <mergeCell ref="O293:P293"/>
    <mergeCell ref="Q293:R293"/>
    <mergeCell ref="D292:E292"/>
    <mergeCell ref="G292:H292"/>
    <mergeCell ref="I292:J292"/>
    <mergeCell ref="M292:N292"/>
    <mergeCell ref="O292:P292"/>
    <mergeCell ref="Q292:R292"/>
    <mergeCell ref="D291:E291"/>
    <mergeCell ref="G291:H291"/>
    <mergeCell ref="I291:J291"/>
    <mergeCell ref="M291:N291"/>
    <mergeCell ref="O291:P291"/>
    <mergeCell ref="Q291:R291"/>
    <mergeCell ref="D296:E296"/>
    <mergeCell ref="G296:H296"/>
    <mergeCell ref="I296:J296"/>
    <mergeCell ref="M296:N296"/>
    <mergeCell ref="O296:P296"/>
    <mergeCell ref="Q296:R296"/>
    <mergeCell ref="D295:E295"/>
    <mergeCell ref="G295:H295"/>
    <mergeCell ref="I295:J295"/>
    <mergeCell ref="M295:N295"/>
    <mergeCell ref="O295:P295"/>
    <mergeCell ref="Q295:R295"/>
    <mergeCell ref="D294:E294"/>
    <mergeCell ref="G294:H294"/>
    <mergeCell ref="I294:J294"/>
    <mergeCell ref="M294:N294"/>
    <mergeCell ref="O294:P294"/>
    <mergeCell ref="Q294:R294"/>
    <mergeCell ref="D299:E299"/>
    <mergeCell ref="G299:H299"/>
    <mergeCell ref="I299:J299"/>
    <mergeCell ref="M299:N299"/>
    <mergeCell ref="O299:P299"/>
    <mergeCell ref="Q299:R299"/>
    <mergeCell ref="D298:E298"/>
    <mergeCell ref="G298:H298"/>
    <mergeCell ref="I298:J298"/>
    <mergeCell ref="M298:N298"/>
    <mergeCell ref="O298:P298"/>
    <mergeCell ref="Q298:R298"/>
    <mergeCell ref="D297:E297"/>
    <mergeCell ref="G297:H297"/>
    <mergeCell ref="I297:J297"/>
    <mergeCell ref="M297:N297"/>
    <mergeCell ref="O297:P297"/>
    <mergeCell ref="Q297:R297"/>
    <mergeCell ref="D302:E302"/>
    <mergeCell ref="G302:H302"/>
    <mergeCell ref="I302:J302"/>
    <mergeCell ref="M302:N302"/>
    <mergeCell ref="O302:P302"/>
    <mergeCell ref="Q302:R302"/>
    <mergeCell ref="D301:E301"/>
    <mergeCell ref="G301:H301"/>
    <mergeCell ref="I301:J301"/>
    <mergeCell ref="M301:N301"/>
    <mergeCell ref="O301:P301"/>
    <mergeCell ref="Q301:R301"/>
    <mergeCell ref="D300:E300"/>
    <mergeCell ref="G300:H300"/>
    <mergeCell ref="I300:J300"/>
    <mergeCell ref="M300:N300"/>
    <mergeCell ref="O300:P300"/>
    <mergeCell ref="Q300:R300"/>
    <mergeCell ref="D305:E305"/>
    <mergeCell ref="G305:H305"/>
    <mergeCell ref="I305:J305"/>
    <mergeCell ref="M305:N305"/>
    <mergeCell ref="O305:P305"/>
    <mergeCell ref="Q305:R305"/>
    <mergeCell ref="D304:E304"/>
    <mergeCell ref="G304:H304"/>
    <mergeCell ref="I304:J304"/>
    <mergeCell ref="M304:N304"/>
    <mergeCell ref="O304:P304"/>
    <mergeCell ref="Q304:R304"/>
    <mergeCell ref="D303:E303"/>
    <mergeCell ref="G303:H303"/>
    <mergeCell ref="I303:J303"/>
    <mergeCell ref="M303:N303"/>
    <mergeCell ref="O303:P303"/>
    <mergeCell ref="Q303:R303"/>
    <mergeCell ref="D308:E308"/>
    <mergeCell ref="G308:H308"/>
    <mergeCell ref="I308:J308"/>
    <mergeCell ref="M308:N308"/>
    <mergeCell ref="O308:P308"/>
    <mergeCell ref="Q308:R308"/>
    <mergeCell ref="D307:E307"/>
    <mergeCell ref="G307:H307"/>
    <mergeCell ref="I307:J307"/>
    <mergeCell ref="M307:N307"/>
    <mergeCell ref="O307:P307"/>
    <mergeCell ref="Q307:R307"/>
    <mergeCell ref="D306:E306"/>
    <mergeCell ref="G306:H306"/>
    <mergeCell ref="I306:J306"/>
    <mergeCell ref="M306:N306"/>
    <mergeCell ref="O306:P306"/>
    <mergeCell ref="Q306:R306"/>
    <mergeCell ref="D313:E313"/>
    <mergeCell ref="G313:H313"/>
    <mergeCell ref="I313:J313"/>
    <mergeCell ref="M313:N313"/>
    <mergeCell ref="O313:P313"/>
    <mergeCell ref="Q313:R313"/>
    <mergeCell ref="I311:J311"/>
    <mergeCell ref="L311:M311"/>
    <mergeCell ref="N311:O311"/>
    <mergeCell ref="P311:Q311"/>
    <mergeCell ref="D312:E312"/>
    <mergeCell ref="G312:H312"/>
    <mergeCell ref="I312:J312"/>
    <mergeCell ref="M312:N312"/>
    <mergeCell ref="O312:P312"/>
    <mergeCell ref="Q312:R312"/>
    <mergeCell ref="A309:K309"/>
    <mergeCell ref="L309:N309"/>
    <mergeCell ref="O309:P309"/>
    <mergeCell ref="Q309:R309"/>
    <mergeCell ref="C310:D310"/>
    <mergeCell ref="E310:F310"/>
    <mergeCell ref="G310:L310"/>
    <mergeCell ref="N310:P310"/>
    <mergeCell ref="Q310:R310"/>
    <mergeCell ref="D316:E316"/>
    <mergeCell ref="G316:H316"/>
    <mergeCell ref="I316:J316"/>
    <mergeCell ref="M316:N316"/>
    <mergeCell ref="O316:P316"/>
    <mergeCell ref="Q316:R316"/>
    <mergeCell ref="D315:E315"/>
    <mergeCell ref="G315:H315"/>
    <mergeCell ref="I315:J315"/>
    <mergeCell ref="M315:N315"/>
    <mergeCell ref="O315:P315"/>
    <mergeCell ref="Q315:R315"/>
    <mergeCell ref="D314:E314"/>
    <mergeCell ref="G314:H314"/>
    <mergeCell ref="I314:J314"/>
    <mergeCell ref="M314:N314"/>
    <mergeCell ref="O314:P314"/>
    <mergeCell ref="Q314:R314"/>
    <mergeCell ref="D319:E319"/>
    <mergeCell ref="G319:H319"/>
    <mergeCell ref="I319:J319"/>
    <mergeCell ref="M319:N319"/>
    <mergeCell ref="O319:P319"/>
    <mergeCell ref="Q319:R319"/>
    <mergeCell ref="D318:E318"/>
    <mergeCell ref="G318:H318"/>
    <mergeCell ref="I318:J318"/>
    <mergeCell ref="M318:N318"/>
    <mergeCell ref="O318:P318"/>
    <mergeCell ref="Q318:R318"/>
    <mergeCell ref="D317:E317"/>
    <mergeCell ref="G317:H317"/>
    <mergeCell ref="I317:J317"/>
    <mergeCell ref="M317:N317"/>
    <mergeCell ref="O317:P317"/>
    <mergeCell ref="Q317:R317"/>
    <mergeCell ref="A328:K328"/>
    <mergeCell ref="L328:M328"/>
    <mergeCell ref="O328:P328"/>
    <mergeCell ref="A329:K329"/>
    <mergeCell ref="L329:N329"/>
    <mergeCell ref="O329:P329"/>
    <mergeCell ref="D320:E320"/>
    <mergeCell ref="G320:H320"/>
    <mergeCell ref="I320:J320"/>
    <mergeCell ref="M320:N320"/>
    <mergeCell ref="O320:P320"/>
    <mergeCell ref="Q320:R320"/>
    <mergeCell ref="D321:E321"/>
    <mergeCell ref="G321:H321"/>
    <mergeCell ref="I321:J321"/>
    <mergeCell ref="M321:N321"/>
    <mergeCell ref="O321:P321"/>
    <mergeCell ref="D322:E322"/>
    <mergeCell ref="G322:H322"/>
    <mergeCell ref="I322:J322"/>
    <mergeCell ref="M322:N322"/>
    <mergeCell ref="O322:P322"/>
    <mergeCell ref="D323:E323"/>
    <mergeCell ref="G323:H323"/>
    <mergeCell ref="I323:J323"/>
    <mergeCell ref="M323:N323"/>
    <mergeCell ref="M324:N324"/>
    <mergeCell ref="O324:P324"/>
    <mergeCell ref="O326:P326"/>
    <mergeCell ref="O327:P327"/>
    <mergeCell ref="D333:E333"/>
    <mergeCell ref="G333:H333"/>
    <mergeCell ref="I333:J333"/>
    <mergeCell ref="M333:N333"/>
    <mergeCell ref="O333:P333"/>
    <mergeCell ref="Q333:R333"/>
    <mergeCell ref="I331:J331"/>
    <mergeCell ref="L331:M331"/>
    <mergeCell ref="N331:O331"/>
    <mergeCell ref="P331:Q331"/>
    <mergeCell ref="D332:E332"/>
    <mergeCell ref="G332:H332"/>
    <mergeCell ref="I332:J332"/>
    <mergeCell ref="M332:N332"/>
    <mergeCell ref="O332:P332"/>
    <mergeCell ref="Q332:R332"/>
    <mergeCell ref="Q329:R329"/>
    <mergeCell ref="C330:D330"/>
    <mergeCell ref="E330:F330"/>
    <mergeCell ref="G330:L330"/>
    <mergeCell ref="N330:P330"/>
    <mergeCell ref="Q330:R330"/>
    <mergeCell ref="D336:E336"/>
    <mergeCell ref="G336:H336"/>
    <mergeCell ref="I336:J336"/>
    <mergeCell ref="M336:N336"/>
    <mergeCell ref="O336:P336"/>
    <mergeCell ref="Q336:R336"/>
    <mergeCell ref="D335:E335"/>
    <mergeCell ref="G335:H335"/>
    <mergeCell ref="I335:J335"/>
    <mergeCell ref="M335:N335"/>
    <mergeCell ref="O335:P335"/>
    <mergeCell ref="Q335:R335"/>
    <mergeCell ref="D334:E334"/>
    <mergeCell ref="G334:H334"/>
    <mergeCell ref="I334:J334"/>
    <mergeCell ref="M334:N334"/>
    <mergeCell ref="O334:P334"/>
    <mergeCell ref="Q334:R334"/>
    <mergeCell ref="D339:E339"/>
    <mergeCell ref="G339:H339"/>
    <mergeCell ref="I339:J339"/>
    <mergeCell ref="M339:N339"/>
    <mergeCell ref="O339:P339"/>
    <mergeCell ref="Q339:R339"/>
    <mergeCell ref="D338:E338"/>
    <mergeCell ref="G338:H338"/>
    <mergeCell ref="I338:J338"/>
    <mergeCell ref="M338:N338"/>
    <mergeCell ref="O338:P338"/>
    <mergeCell ref="Q338:R338"/>
    <mergeCell ref="D337:E337"/>
    <mergeCell ref="G337:H337"/>
    <mergeCell ref="I337:J337"/>
    <mergeCell ref="M337:N337"/>
    <mergeCell ref="O337:P337"/>
    <mergeCell ref="Q337:R337"/>
    <mergeCell ref="D342:E342"/>
    <mergeCell ref="G342:H342"/>
    <mergeCell ref="I342:J342"/>
    <mergeCell ref="M342:N342"/>
    <mergeCell ref="O342:P342"/>
    <mergeCell ref="Q342:R342"/>
    <mergeCell ref="D341:E341"/>
    <mergeCell ref="G341:H341"/>
    <mergeCell ref="I341:J341"/>
    <mergeCell ref="M341:N341"/>
    <mergeCell ref="O341:P341"/>
    <mergeCell ref="Q341:R341"/>
    <mergeCell ref="D340:E340"/>
    <mergeCell ref="G340:H340"/>
    <mergeCell ref="I340:J340"/>
    <mergeCell ref="M340:N340"/>
    <mergeCell ref="O340:P340"/>
    <mergeCell ref="Q340:R340"/>
    <mergeCell ref="D345:E345"/>
    <mergeCell ref="G345:H345"/>
    <mergeCell ref="I345:J345"/>
    <mergeCell ref="M345:N345"/>
    <mergeCell ref="O345:P345"/>
    <mergeCell ref="Q345:R345"/>
    <mergeCell ref="D344:E344"/>
    <mergeCell ref="G344:H344"/>
    <mergeCell ref="I344:J344"/>
    <mergeCell ref="M344:N344"/>
    <mergeCell ref="O344:P344"/>
    <mergeCell ref="Q344:R344"/>
    <mergeCell ref="D343:E343"/>
    <mergeCell ref="G343:H343"/>
    <mergeCell ref="I343:J343"/>
    <mergeCell ref="M343:N343"/>
    <mergeCell ref="O343:P343"/>
    <mergeCell ref="Q343:R343"/>
    <mergeCell ref="D348:E348"/>
    <mergeCell ref="G348:H348"/>
    <mergeCell ref="I348:J348"/>
    <mergeCell ref="M348:N348"/>
    <mergeCell ref="O348:P348"/>
    <mergeCell ref="Q348:R348"/>
    <mergeCell ref="D347:E347"/>
    <mergeCell ref="G347:H347"/>
    <mergeCell ref="I347:J347"/>
    <mergeCell ref="M347:N347"/>
    <mergeCell ref="O347:P347"/>
    <mergeCell ref="Q347:R347"/>
    <mergeCell ref="D346:E346"/>
    <mergeCell ref="G346:H346"/>
    <mergeCell ref="I346:J346"/>
    <mergeCell ref="M346:N346"/>
    <mergeCell ref="O346:P346"/>
    <mergeCell ref="Q346:R346"/>
    <mergeCell ref="D351:E351"/>
    <mergeCell ref="G351:H351"/>
    <mergeCell ref="I351:J351"/>
    <mergeCell ref="M351:N351"/>
    <mergeCell ref="O351:P351"/>
    <mergeCell ref="Q351:R351"/>
    <mergeCell ref="D350:E350"/>
    <mergeCell ref="G350:H350"/>
    <mergeCell ref="I350:J350"/>
    <mergeCell ref="M350:N350"/>
    <mergeCell ref="O350:P350"/>
    <mergeCell ref="Q350:R350"/>
    <mergeCell ref="D349:E349"/>
    <mergeCell ref="G349:H349"/>
    <mergeCell ref="I349:J349"/>
    <mergeCell ref="M349:N349"/>
    <mergeCell ref="O349:P349"/>
    <mergeCell ref="Q349:R349"/>
    <mergeCell ref="D354:E354"/>
    <mergeCell ref="G354:H354"/>
    <mergeCell ref="I354:J354"/>
    <mergeCell ref="M354:N354"/>
    <mergeCell ref="O354:P354"/>
    <mergeCell ref="Q354:R354"/>
    <mergeCell ref="D353:E353"/>
    <mergeCell ref="G353:H353"/>
    <mergeCell ref="I353:J353"/>
    <mergeCell ref="M353:N353"/>
    <mergeCell ref="O353:P353"/>
    <mergeCell ref="Q353:R353"/>
    <mergeCell ref="D352:E352"/>
    <mergeCell ref="G352:H352"/>
    <mergeCell ref="I352:J352"/>
    <mergeCell ref="M352:N352"/>
    <mergeCell ref="O352:P352"/>
    <mergeCell ref="Q352:R352"/>
    <mergeCell ref="Q357:R357"/>
    <mergeCell ref="C358:D358"/>
    <mergeCell ref="E358:F358"/>
    <mergeCell ref="G358:L358"/>
    <mergeCell ref="N358:P358"/>
    <mergeCell ref="Q358:R358"/>
    <mergeCell ref="A356:K356"/>
    <mergeCell ref="L356:M356"/>
    <mergeCell ref="O356:P356"/>
    <mergeCell ref="A357:K357"/>
    <mergeCell ref="L357:N357"/>
    <mergeCell ref="O357:P357"/>
    <mergeCell ref="D355:E355"/>
    <mergeCell ref="G355:H355"/>
    <mergeCell ref="I355:J355"/>
    <mergeCell ref="M355:N355"/>
    <mergeCell ref="O355:P355"/>
    <mergeCell ref="Q355:R355"/>
    <mergeCell ref="D364:E364"/>
    <mergeCell ref="G364:H364"/>
    <mergeCell ref="I364:J364"/>
    <mergeCell ref="M364:N364"/>
    <mergeCell ref="O364:P364"/>
    <mergeCell ref="Q364:R364"/>
    <mergeCell ref="C362:D362"/>
    <mergeCell ref="E362:F362"/>
    <mergeCell ref="G362:L362"/>
    <mergeCell ref="N362:P362"/>
    <mergeCell ref="Q362:R362"/>
    <mergeCell ref="I363:J363"/>
    <mergeCell ref="L363:M363"/>
    <mergeCell ref="N363:O363"/>
    <mergeCell ref="P363:Q363"/>
    <mergeCell ref="I359:J359"/>
    <mergeCell ref="L359:M359"/>
    <mergeCell ref="N359:O359"/>
    <mergeCell ref="P359:Q359"/>
    <mergeCell ref="D360:E360"/>
    <mergeCell ref="G360:H360"/>
    <mergeCell ref="I360:J360"/>
    <mergeCell ref="M360:N360"/>
    <mergeCell ref="O360:P360"/>
    <mergeCell ref="Q360:R360"/>
    <mergeCell ref="D367:E367"/>
    <mergeCell ref="G367:H367"/>
    <mergeCell ref="I367:J367"/>
    <mergeCell ref="M367:N367"/>
    <mergeCell ref="O367:P367"/>
    <mergeCell ref="Q367:R367"/>
    <mergeCell ref="D366:E366"/>
    <mergeCell ref="G366:H366"/>
    <mergeCell ref="I366:J366"/>
    <mergeCell ref="M366:N366"/>
    <mergeCell ref="O366:P366"/>
    <mergeCell ref="Q366:R366"/>
    <mergeCell ref="D365:E365"/>
    <mergeCell ref="G365:H365"/>
    <mergeCell ref="I365:J365"/>
    <mergeCell ref="M365:N365"/>
    <mergeCell ref="O365:P365"/>
    <mergeCell ref="Q365:R365"/>
    <mergeCell ref="D375:E375"/>
    <mergeCell ref="G375:H375"/>
    <mergeCell ref="I375:J375"/>
    <mergeCell ref="M375:N375"/>
    <mergeCell ref="O375:P375"/>
    <mergeCell ref="Q375:R375"/>
    <mergeCell ref="D369:E369"/>
    <mergeCell ref="G369:H369"/>
    <mergeCell ref="I369:J369"/>
    <mergeCell ref="M369:N369"/>
    <mergeCell ref="O369:P369"/>
    <mergeCell ref="Q369:R369"/>
    <mergeCell ref="D368:E368"/>
    <mergeCell ref="G368:H368"/>
    <mergeCell ref="I368:J368"/>
    <mergeCell ref="M368:N368"/>
    <mergeCell ref="O368:P368"/>
    <mergeCell ref="Q368:R368"/>
    <mergeCell ref="O371:P371"/>
    <mergeCell ref="D372:E372"/>
    <mergeCell ref="G372:H372"/>
    <mergeCell ref="I372:J372"/>
    <mergeCell ref="M372:N372"/>
    <mergeCell ref="O372:P372"/>
    <mergeCell ref="D373:E373"/>
    <mergeCell ref="G373:H373"/>
    <mergeCell ref="I373:J373"/>
    <mergeCell ref="M373:N373"/>
    <mergeCell ref="O373:P373"/>
    <mergeCell ref="D374:E374"/>
    <mergeCell ref="G374:H374"/>
    <mergeCell ref="I374:J374"/>
    <mergeCell ref="I379:J379"/>
    <mergeCell ref="L379:M379"/>
    <mergeCell ref="N379:O379"/>
    <mergeCell ref="P379:Q379"/>
    <mergeCell ref="D380:E380"/>
    <mergeCell ref="G380:H380"/>
    <mergeCell ref="I380:J380"/>
    <mergeCell ref="M380:N380"/>
    <mergeCell ref="O380:P380"/>
    <mergeCell ref="Q380:R380"/>
    <mergeCell ref="Q377:R377"/>
    <mergeCell ref="C378:D378"/>
    <mergeCell ref="E378:F378"/>
    <mergeCell ref="G378:L378"/>
    <mergeCell ref="N378:P378"/>
    <mergeCell ref="Q378:R378"/>
    <mergeCell ref="A376:K376"/>
    <mergeCell ref="L376:M376"/>
    <mergeCell ref="O376:P376"/>
    <mergeCell ref="A377:K377"/>
    <mergeCell ref="L377:N377"/>
    <mergeCell ref="O377:P377"/>
    <mergeCell ref="D381:E381"/>
    <mergeCell ref="G381:H381"/>
    <mergeCell ref="I381:J381"/>
    <mergeCell ref="M381:N381"/>
    <mergeCell ref="O381:P381"/>
    <mergeCell ref="Q381:R381"/>
    <mergeCell ref="D383:E383"/>
    <mergeCell ref="G383:H383"/>
    <mergeCell ref="I383:J383"/>
    <mergeCell ref="M383:N383"/>
    <mergeCell ref="O383:P383"/>
    <mergeCell ref="Q383:R383"/>
    <mergeCell ref="D382:E382"/>
    <mergeCell ref="G382:H382"/>
    <mergeCell ref="I382:J382"/>
    <mergeCell ref="M382:N382"/>
    <mergeCell ref="O382:P382"/>
    <mergeCell ref="Q382:R382"/>
    <mergeCell ref="M385:N385"/>
    <mergeCell ref="O385:P385"/>
    <mergeCell ref="Q385:R385"/>
    <mergeCell ref="D384:E384"/>
    <mergeCell ref="G384:H384"/>
    <mergeCell ref="I384:J384"/>
    <mergeCell ref="M384:N384"/>
    <mergeCell ref="O384:P384"/>
    <mergeCell ref="Q384:R384"/>
    <mergeCell ref="D388:E388"/>
    <mergeCell ref="G388:H388"/>
    <mergeCell ref="I388:J388"/>
    <mergeCell ref="M388:N388"/>
    <mergeCell ref="O388:P388"/>
    <mergeCell ref="Q388:R388"/>
    <mergeCell ref="D387:E387"/>
    <mergeCell ref="G387:H387"/>
    <mergeCell ref="I387:J387"/>
    <mergeCell ref="M387:N387"/>
    <mergeCell ref="O387:P387"/>
    <mergeCell ref="Q387:R387"/>
    <mergeCell ref="D386:E386"/>
    <mergeCell ref="G386:H386"/>
    <mergeCell ref="I386:J386"/>
    <mergeCell ref="M386:N386"/>
    <mergeCell ref="O386:P386"/>
    <mergeCell ref="Q386:R386"/>
    <mergeCell ref="Q402:R402"/>
    <mergeCell ref="A402:K402"/>
    <mergeCell ref="L402:N402"/>
    <mergeCell ref="D394:E394"/>
    <mergeCell ref="G394:H394"/>
    <mergeCell ref="I394:J394"/>
    <mergeCell ref="M394:N394"/>
    <mergeCell ref="O394:P394"/>
    <mergeCell ref="Q394:R394"/>
    <mergeCell ref="D396:E396"/>
    <mergeCell ref="G396:H396"/>
    <mergeCell ref="I396:J396"/>
    <mergeCell ref="M396:N396"/>
    <mergeCell ref="O396:P396"/>
    <mergeCell ref="Q396:R396"/>
    <mergeCell ref="D397:E397"/>
    <mergeCell ref="G397:H397"/>
    <mergeCell ref="I397:J397"/>
    <mergeCell ref="M397:N397"/>
    <mergeCell ref="O397:P397"/>
    <mergeCell ref="Q397:R397"/>
    <mergeCell ref="D398:E398"/>
    <mergeCell ref="G398:H398"/>
    <mergeCell ref="G399:H399"/>
    <mergeCell ref="I399:J399"/>
    <mergeCell ref="M399:N399"/>
    <mergeCell ref="I422:J422"/>
    <mergeCell ref="M422:N422"/>
    <mergeCell ref="O422:P422"/>
    <mergeCell ref="D424:E424"/>
    <mergeCell ref="G424:H424"/>
    <mergeCell ref="I424:J424"/>
    <mergeCell ref="C420:D420"/>
    <mergeCell ref="E420:F420"/>
    <mergeCell ref="G420:L420"/>
    <mergeCell ref="N420:P420"/>
    <mergeCell ref="Q420:R420"/>
    <mergeCell ref="I421:J421"/>
    <mergeCell ref="L421:M421"/>
    <mergeCell ref="N421:O421"/>
    <mergeCell ref="P421:Q421"/>
    <mergeCell ref="D429:E429"/>
    <mergeCell ref="G429:H429"/>
    <mergeCell ref="I429:J429"/>
    <mergeCell ref="M429:N429"/>
    <mergeCell ref="O429:P429"/>
    <mergeCell ref="Q429:R429"/>
    <mergeCell ref="D428:E428"/>
    <mergeCell ref="G428:H428"/>
    <mergeCell ref="I428:J428"/>
    <mergeCell ref="M428:N428"/>
    <mergeCell ref="O428:P428"/>
    <mergeCell ref="Q428:R428"/>
    <mergeCell ref="Q424:R424"/>
    <mergeCell ref="Q423:R423"/>
    <mergeCell ref="Q422:R422"/>
    <mergeCell ref="C426:D426"/>
    <mergeCell ref="E426:F426"/>
    <mergeCell ref="G426:L426"/>
    <mergeCell ref="N426:P426"/>
    <mergeCell ref="Q426:R426"/>
    <mergeCell ref="I427:J427"/>
    <mergeCell ref="L427:M427"/>
    <mergeCell ref="N427:O427"/>
    <mergeCell ref="P427:Q427"/>
    <mergeCell ref="A425:K425"/>
    <mergeCell ref="L425:N425"/>
    <mergeCell ref="Q425:R425"/>
    <mergeCell ref="D422:E422"/>
    <mergeCell ref="G422:H422"/>
    <mergeCell ref="D432:E432"/>
    <mergeCell ref="G432:H432"/>
    <mergeCell ref="I432:J432"/>
    <mergeCell ref="M432:N432"/>
    <mergeCell ref="O432:P432"/>
    <mergeCell ref="Q432:R432"/>
    <mergeCell ref="D431:E431"/>
    <mergeCell ref="G431:H431"/>
    <mergeCell ref="I431:J431"/>
    <mergeCell ref="M431:N431"/>
    <mergeCell ref="O431:P431"/>
    <mergeCell ref="Q431:R431"/>
    <mergeCell ref="D430:E430"/>
    <mergeCell ref="G430:H430"/>
    <mergeCell ref="I430:J430"/>
    <mergeCell ref="M430:N430"/>
    <mergeCell ref="O430:P430"/>
    <mergeCell ref="Q430:R430"/>
    <mergeCell ref="M424:N424"/>
    <mergeCell ref="O424:P424"/>
    <mergeCell ref="D435:E435"/>
    <mergeCell ref="G435:H435"/>
    <mergeCell ref="I435:J435"/>
    <mergeCell ref="M435:N435"/>
    <mergeCell ref="O435:P435"/>
    <mergeCell ref="Q435:R435"/>
    <mergeCell ref="D434:E434"/>
    <mergeCell ref="G434:H434"/>
    <mergeCell ref="I434:J434"/>
    <mergeCell ref="M434:N434"/>
    <mergeCell ref="O434:P434"/>
    <mergeCell ref="Q434:R434"/>
    <mergeCell ref="D433:E433"/>
    <mergeCell ref="G433:H433"/>
    <mergeCell ref="I433:J433"/>
    <mergeCell ref="M433:N433"/>
    <mergeCell ref="O433:P433"/>
    <mergeCell ref="Q433:R433"/>
    <mergeCell ref="Q453:R453"/>
    <mergeCell ref="I447:J447"/>
    <mergeCell ref="M447:N447"/>
    <mergeCell ref="O447:P447"/>
    <mergeCell ref="I438:J438"/>
    <mergeCell ref="M438:N438"/>
    <mergeCell ref="O438:P438"/>
    <mergeCell ref="Q438:R438"/>
    <mergeCell ref="D437:E437"/>
    <mergeCell ref="G437:H437"/>
    <mergeCell ref="I437:J437"/>
    <mergeCell ref="M437:N437"/>
    <mergeCell ref="O437:P437"/>
    <mergeCell ref="Q437:R437"/>
    <mergeCell ref="D436:E436"/>
    <mergeCell ref="G436:H436"/>
    <mergeCell ref="I436:J436"/>
    <mergeCell ref="M436:N436"/>
    <mergeCell ref="O436:P436"/>
    <mergeCell ref="Q436:R436"/>
    <mergeCell ref="M443:N443"/>
    <mergeCell ref="O443:P443"/>
    <mergeCell ref="D444:E444"/>
    <mergeCell ref="G444:H444"/>
    <mergeCell ref="I444:J444"/>
    <mergeCell ref="M444:N444"/>
    <mergeCell ref="O444:P444"/>
    <mergeCell ref="D445:E445"/>
    <mergeCell ref="D438:E438"/>
    <mergeCell ref="G438:H438"/>
    <mergeCell ref="Q398:R398"/>
    <mergeCell ref="D399:E399"/>
    <mergeCell ref="G465:L465"/>
    <mergeCell ref="N465:P465"/>
    <mergeCell ref="Q465:R465"/>
    <mergeCell ref="I466:J466"/>
    <mergeCell ref="L466:M466"/>
    <mergeCell ref="N466:O466"/>
    <mergeCell ref="P466:Q466"/>
    <mergeCell ref="D461:E461"/>
    <mergeCell ref="G461:H461"/>
    <mergeCell ref="I461:J461"/>
    <mergeCell ref="M461:N461"/>
    <mergeCell ref="O461:P461"/>
    <mergeCell ref="Q461:R461"/>
    <mergeCell ref="M453:N453"/>
    <mergeCell ref="O453:P453"/>
    <mergeCell ref="D460:E460"/>
    <mergeCell ref="G460:H460"/>
    <mergeCell ref="I460:J460"/>
    <mergeCell ref="D457:E457"/>
    <mergeCell ref="G457:H457"/>
    <mergeCell ref="I457:J457"/>
    <mergeCell ref="M457:N457"/>
    <mergeCell ref="O457:P457"/>
    <mergeCell ref="D458:E458"/>
    <mergeCell ref="G458:H458"/>
    <mergeCell ref="I458:J458"/>
    <mergeCell ref="M458:N458"/>
    <mergeCell ref="O458:P458"/>
    <mergeCell ref="D455:E455"/>
    <mergeCell ref="M459:N459"/>
    <mergeCell ref="Q450:R450"/>
    <mergeCell ref="C451:D451"/>
    <mergeCell ref="E451:F451"/>
    <mergeCell ref="G451:L451"/>
    <mergeCell ref="Q451:R451"/>
    <mergeCell ref="N451:P451"/>
    <mergeCell ref="D439:E439"/>
    <mergeCell ref="G439:H439"/>
    <mergeCell ref="I439:J439"/>
    <mergeCell ref="M439:N439"/>
    <mergeCell ref="O439:P439"/>
    <mergeCell ref="Q439:R439"/>
    <mergeCell ref="D442:E442"/>
    <mergeCell ref="G442:H442"/>
    <mergeCell ref="I442:J442"/>
    <mergeCell ref="M442:N442"/>
    <mergeCell ref="O442:P442"/>
    <mergeCell ref="D447:E447"/>
    <mergeCell ref="G447:H447"/>
    <mergeCell ref="Q469:R469"/>
    <mergeCell ref="Q468:R468"/>
    <mergeCell ref="M391:N391"/>
    <mergeCell ref="O391:P391"/>
    <mergeCell ref="Q391:R391"/>
    <mergeCell ref="D390:E390"/>
    <mergeCell ref="M460:N460"/>
    <mergeCell ref="O460:P460"/>
    <mergeCell ref="Q460:R460"/>
    <mergeCell ref="D456:E456"/>
    <mergeCell ref="G456:H456"/>
    <mergeCell ref="Q472:R472"/>
    <mergeCell ref="O399:P399"/>
    <mergeCell ref="Q399:R399"/>
    <mergeCell ref="D400:E400"/>
    <mergeCell ref="G400:H400"/>
    <mergeCell ref="I400:J400"/>
    <mergeCell ref="M400:N400"/>
    <mergeCell ref="O400:P400"/>
    <mergeCell ref="Q400:R400"/>
    <mergeCell ref="I398:J398"/>
    <mergeCell ref="M398:N398"/>
    <mergeCell ref="O398:P398"/>
    <mergeCell ref="D423:E423"/>
    <mergeCell ref="G423:H423"/>
    <mergeCell ref="I423:J423"/>
    <mergeCell ref="M423:N423"/>
    <mergeCell ref="O423:P423"/>
    <mergeCell ref="Q392:R392"/>
    <mergeCell ref="D391:E391"/>
    <mergeCell ref="G391:H391"/>
    <mergeCell ref="I391:J391"/>
    <mergeCell ref="D477:E477"/>
    <mergeCell ref="G477:H477"/>
    <mergeCell ref="I477:J477"/>
    <mergeCell ref="M477:N477"/>
    <mergeCell ref="O477:P477"/>
    <mergeCell ref="G445:H445"/>
    <mergeCell ref="I445:J445"/>
    <mergeCell ref="M445:N445"/>
    <mergeCell ref="O445:P445"/>
    <mergeCell ref="D446:E446"/>
    <mergeCell ref="G446:H446"/>
    <mergeCell ref="I446:J446"/>
    <mergeCell ref="M446:N446"/>
    <mergeCell ref="O446:P446"/>
    <mergeCell ref="D443:E443"/>
    <mergeCell ref="G443:H443"/>
    <mergeCell ref="I443:J443"/>
    <mergeCell ref="D475:E475"/>
    <mergeCell ref="G475:H475"/>
    <mergeCell ref="I475:J475"/>
    <mergeCell ref="M475:N475"/>
    <mergeCell ref="O475:P475"/>
    <mergeCell ref="C469:D469"/>
    <mergeCell ref="E469:F469"/>
    <mergeCell ref="G469:L469"/>
    <mergeCell ref="N469:P469"/>
    <mergeCell ref="A450:K450"/>
    <mergeCell ref="L450:N450"/>
    <mergeCell ref="O459:P459"/>
    <mergeCell ref="G459:H459"/>
    <mergeCell ref="I459:J459"/>
    <mergeCell ref="D476:E476"/>
    <mergeCell ref="O370:P370"/>
    <mergeCell ref="D371:E371"/>
    <mergeCell ref="G371:H371"/>
    <mergeCell ref="I371:J371"/>
    <mergeCell ref="M371:N371"/>
    <mergeCell ref="M374:N374"/>
    <mergeCell ref="O374:P374"/>
    <mergeCell ref="D395:E395"/>
    <mergeCell ref="G395:H395"/>
    <mergeCell ref="I395:J395"/>
    <mergeCell ref="M395:N395"/>
    <mergeCell ref="O395:P395"/>
    <mergeCell ref="Q395:R395"/>
    <mergeCell ref="D393:E393"/>
    <mergeCell ref="G393:H393"/>
    <mergeCell ref="I393:J393"/>
    <mergeCell ref="M393:N393"/>
    <mergeCell ref="O393:P393"/>
    <mergeCell ref="Q393:R393"/>
    <mergeCell ref="D392:E392"/>
    <mergeCell ref="G392:H392"/>
    <mergeCell ref="I392:J392"/>
    <mergeCell ref="M392:N392"/>
    <mergeCell ref="O392:P392"/>
    <mergeCell ref="G389:H389"/>
    <mergeCell ref="I389:J389"/>
    <mergeCell ref="M389:N389"/>
    <mergeCell ref="O389:P389"/>
    <mergeCell ref="Q389:R389"/>
    <mergeCell ref="D385:E385"/>
    <mergeCell ref="G385:H385"/>
    <mergeCell ref="I385:J385"/>
    <mergeCell ref="D251:E251"/>
    <mergeCell ref="G251:H251"/>
    <mergeCell ref="I251:J251"/>
    <mergeCell ref="M251:N251"/>
    <mergeCell ref="O251:P251"/>
    <mergeCell ref="D270:E270"/>
    <mergeCell ref="G270:H270"/>
    <mergeCell ref="I270:J270"/>
    <mergeCell ref="M270:N270"/>
    <mergeCell ref="O270:P270"/>
    <mergeCell ref="D271:E271"/>
    <mergeCell ref="G390:H390"/>
    <mergeCell ref="I390:J390"/>
    <mergeCell ref="M390:N390"/>
    <mergeCell ref="O390:P390"/>
    <mergeCell ref="O323:P323"/>
    <mergeCell ref="D326:E326"/>
    <mergeCell ref="G326:H326"/>
    <mergeCell ref="I326:J326"/>
    <mergeCell ref="M326:N326"/>
    <mergeCell ref="D327:E327"/>
    <mergeCell ref="G327:H327"/>
    <mergeCell ref="I327:J327"/>
    <mergeCell ref="M327:N327"/>
    <mergeCell ref="D324:E324"/>
    <mergeCell ref="G324:H324"/>
    <mergeCell ref="I324:J324"/>
    <mergeCell ref="D370:E370"/>
    <mergeCell ref="G370:H370"/>
    <mergeCell ref="I370:J370"/>
    <mergeCell ref="M370:N370"/>
    <mergeCell ref="D389:E389"/>
    <mergeCell ref="D170:E170"/>
    <mergeCell ref="G170:H170"/>
    <mergeCell ref="I170:J170"/>
    <mergeCell ref="D248:E248"/>
    <mergeCell ref="G248:H248"/>
    <mergeCell ref="I248:J248"/>
    <mergeCell ref="M248:N248"/>
    <mergeCell ref="O248:P248"/>
    <mergeCell ref="M170:N170"/>
    <mergeCell ref="O170:P170"/>
    <mergeCell ref="D171:E171"/>
    <mergeCell ref="G171:H171"/>
    <mergeCell ref="I171:J171"/>
    <mergeCell ref="M171:N171"/>
    <mergeCell ref="O171:P171"/>
    <mergeCell ref="D250:E250"/>
    <mergeCell ref="G250:H250"/>
    <mergeCell ref="I250:J250"/>
    <mergeCell ref="M250:N250"/>
    <mergeCell ref="O250:P250"/>
    <mergeCell ref="D247:E247"/>
    <mergeCell ref="G247:H247"/>
    <mergeCell ref="I247:J247"/>
    <mergeCell ref="M247:N247"/>
    <mergeCell ref="O247:P247"/>
    <mergeCell ref="D243:E243"/>
    <mergeCell ref="G243:H243"/>
    <mergeCell ref="I243:J243"/>
    <mergeCell ref="M243:N243"/>
    <mergeCell ref="O243:P243"/>
    <mergeCell ref="D239:E239"/>
    <mergeCell ref="G239:H239"/>
    <mergeCell ref="I269:J269"/>
    <mergeCell ref="M269:N269"/>
    <mergeCell ref="O269:P269"/>
    <mergeCell ref="G267:H267"/>
    <mergeCell ref="I267:J267"/>
    <mergeCell ref="M267:N267"/>
    <mergeCell ref="O267:P267"/>
    <mergeCell ref="D268:E268"/>
    <mergeCell ref="G268:H268"/>
    <mergeCell ref="I268:J268"/>
    <mergeCell ref="M268:N268"/>
    <mergeCell ref="O268:P268"/>
    <mergeCell ref="G264:H264"/>
    <mergeCell ref="I264:J264"/>
    <mergeCell ref="M264:N264"/>
    <mergeCell ref="I167:J167"/>
    <mergeCell ref="M167:N167"/>
    <mergeCell ref="O167:P167"/>
    <mergeCell ref="O264:P264"/>
    <mergeCell ref="D265:E265"/>
    <mergeCell ref="G265:H265"/>
    <mergeCell ref="I265:J265"/>
    <mergeCell ref="M265:N265"/>
    <mergeCell ref="O265:P265"/>
    <mergeCell ref="D266:E266"/>
    <mergeCell ref="G266:H266"/>
    <mergeCell ref="I266:J266"/>
    <mergeCell ref="M266:N266"/>
    <mergeCell ref="O266:P266"/>
    <mergeCell ref="I175:J175"/>
    <mergeCell ref="M175:N175"/>
    <mergeCell ref="O175:P175"/>
    <mergeCell ref="D176:E176"/>
    <mergeCell ref="G176:H176"/>
    <mergeCell ref="I176:J176"/>
    <mergeCell ref="M176:N176"/>
    <mergeCell ref="O176:P176"/>
    <mergeCell ref="P254:Q254"/>
    <mergeCell ref="D172:E172"/>
    <mergeCell ref="G172:H172"/>
    <mergeCell ref="I172:J172"/>
    <mergeCell ref="M172:N172"/>
    <mergeCell ref="O172:P172"/>
    <mergeCell ref="D173:E173"/>
    <mergeCell ref="G173:H173"/>
    <mergeCell ref="I173:J173"/>
    <mergeCell ref="M173:N173"/>
    <mergeCell ref="O173:P173"/>
    <mergeCell ref="D174:E174"/>
    <mergeCell ref="G174:H174"/>
    <mergeCell ref="I174:J174"/>
    <mergeCell ref="M174:N174"/>
    <mergeCell ref="O174:P174"/>
    <mergeCell ref="D175:E175"/>
    <mergeCell ref="G175:H175"/>
    <mergeCell ref="D200:E200"/>
    <mergeCell ref="G200:H200"/>
    <mergeCell ref="I200:J200"/>
    <mergeCell ref="M200:N200"/>
    <mergeCell ref="O200:P200"/>
    <mergeCell ref="D201:E201"/>
    <mergeCell ref="G201:H201"/>
    <mergeCell ref="D196:E196"/>
    <mergeCell ref="G196:H196"/>
    <mergeCell ref="C273:D273"/>
    <mergeCell ref="E273:F273"/>
    <mergeCell ref="G273:L273"/>
    <mergeCell ref="I274:J274"/>
    <mergeCell ref="L274:M274"/>
    <mergeCell ref="N274:O274"/>
    <mergeCell ref="P274:Q274"/>
    <mergeCell ref="I201:J201"/>
    <mergeCell ref="M201:N201"/>
    <mergeCell ref="O201:P201"/>
    <mergeCell ref="C253:D253"/>
    <mergeCell ref="E253:F253"/>
    <mergeCell ref="I254:J254"/>
    <mergeCell ref="L254:M254"/>
    <mergeCell ref="N254:O254"/>
    <mergeCell ref="G271:H271"/>
    <mergeCell ref="I271:J271"/>
    <mergeCell ref="M271:N271"/>
    <mergeCell ref="O271:P271"/>
    <mergeCell ref="D267:E267"/>
    <mergeCell ref="D249:E249"/>
    <mergeCell ref="G249:H249"/>
    <mergeCell ref="I249:J249"/>
    <mergeCell ref="M249:N249"/>
    <mergeCell ref="O249:P249"/>
    <mergeCell ref="D255:E255"/>
    <mergeCell ref="G255:H255"/>
    <mergeCell ref="I255:J255"/>
    <mergeCell ref="M255:N255"/>
    <mergeCell ref="O255:P255"/>
    <mergeCell ref="D269:E269"/>
    <mergeCell ref="G269:H269"/>
    <mergeCell ref="I198:J198"/>
    <mergeCell ref="M198:N198"/>
    <mergeCell ref="O198:P198"/>
    <mergeCell ref="D199:E199"/>
    <mergeCell ref="G199:H199"/>
    <mergeCell ref="I199:J199"/>
    <mergeCell ref="M199:N199"/>
    <mergeCell ref="O199:P199"/>
    <mergeCell ref="Q407:R407"/>
    <mergeCell ref="D409:E409"/>
    <mergeCell ref="G409:H409"/>
    <mergeCell ref="I409:J409"/>
    <mergeCell ref="M409:N409"/>
    <mergeCell ref="O409:P409"/>
    <mergeCell ref="D408:E408"/>
    <mergeCell ref="G408:H408"/>
    <mergeCell ref="I408:J408"/>
    <mergeCell ref="M408:N408"/>
    <mergeCell ref="O408:P408"/>
    <mergeCell ref="Q408:R408"/>
    <mergeCell ref="D275:E275"/>
    <mergeCell ref="G275:H275"/>
    <mergeCell ref="I275:J275"/>
    <mergeCell ref="M275:N275"/>
    <mergeCell ref="O275:P275"/>
    <mergeCell ref="D401:E401"/>
    <mergeCell ref="G401:H401"/>
    <mergeCell ref="I401:J401"/>
    <mergeCell ref="M401:N401"/>
    <mergeCell ref="O401:P401"/>
    <mergeCell ref="Q401:R401"/>
    <mergeCell ref="Q390:R390"/>
    <mergeCell ref="D417:E417"/>
    <mergeCell ref="G417:H417"/>
    <mergeCell ref="I417:J417"/>
    <mergeCell ref="M417:N417"/>
    <mergeCell ref="O417:P417"/>
    <mergeCell ref="D410:E410"/>
    <mergeCell ref="G410:H410"/>
    <mergeCell ref="I410:J410"/>
    <mergeCell ref="M410:N410"/>
    <mergeCell ref="O410:P410"/>
    <mergeCell ref="D411:E411"/>
    <mergeCell ref="G411:H411"/>
    <mergeCell ref="I411:J411"/>
    <mergeCell ref="M411:N411"/>
    <mergeCell ref="O411:P411"/>
    <mergeCell ref="D412:E412"/>
    <mergeCell ref="G412:H412"/>
    <mergeCell ref="I412:J412"/>
    <mergeCell ref="M412:N412"/>
    <mergeCell ref="O412:P412"/>
    <mergeCell ref="D413:E413"/>
    <mergeCell ref="G413:H413"/>
    <mergeCell ref="I413:J413"/>
    <mergeCell ref="M413:N413"/>
    <mergeCell ref="O413:P413"/>
    <mergeCell ref="D415:E415"/>
    <mergeCell ref="G415:H415"/>
    <mergeCell ref="I415:J415"/>
    <mergeCell ref="M415:N415"/>
    <mergeCell ref="O415:P415"/>
    <mergeCell ref="D416:E416"/>
    <mergeCell ref="G416:H416"/>
    <mergeCell ref="I416:J416"/>
    <mergeCell ref="M416:N416"/>
    <mergeCell ref="O416:P416"/>
    <mergeCell ref="D414:E414"/>
    <mergeCell ref="G414:H414"/>
    <mergeCell ref="I414:J414"/>
    <mergeCell ref="M414:N414"/>
    <mergeCell ref="O414:P414"/>
    <mergeCell ref="C405:D405"/>
    <mergeCell ref="E405:F405"/>
    <mergeCell ref="G405:L405"/>
    <mergeCell ref="I406:J406"/>
    <mergeCell ref="L406:M406"/>
    <mergeCell ref="N406:O406"/>
    <mergeCell ref="P406:Q406"/>
    <mergeCell ref="D407:E407"/>
    <mergeCell ref="G407:H407"/>
    <mergeCell ref="I407:J407"/>
    <mergeCell ref="M407:N407"/>
    <mergeCell ref="O407:P407"/>
  </mergeCells>
  <pageMargins left="0.70866141732283472" right="0.70866141732283472" top="0.74803149606299213" bottom="0.74803149606299213" header="0.31496062992125984" footer="0.31496062992125984"/>
  <pageSetup paperSize="8" scale="58" fitToHeight="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Statement</vt:lpstr>
      <vt:lpstr>Procurement</vt:lpstr>
      <vt:lpstr>Statement!Print_Area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 Keatley</dc:creator>
  <cp:lastModifiedBy>Graham Keatley</cp:lastModifiedBy>
  <cp:lastPrinted>2022-06-13T11:52:20Z</cp:lastPrinted>
  <dcterms:created xsi:type="dcterms:W3CDTF">2018-04-20T11:33:01Z</dcterms:created>
  <dcterms:modified xsi:type="dcterms:W3CDTF">2022-08-15T08:49:08Z</dcterms:modified>
</cp:coreProperties>
</file>